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1"/>
  </bookViews>
  <sheets>
    <sheet name="附件1" sheetId="1" r:id="rId1"/>
    <sheet name="附件2" sheetId="2" r:id="rId2"/>
    <sheet name="附件3" sheetId="3" r:id="rId3"/>
    <sheet name="附件4" sheetId="4" r:id="rId4"/>
  </sheets>
  <definedNames>
    <definedName name="_xlnm.Print_Titles" localSheetId="1">'附件2'!$2:$5</definedName>
    <definedName name="_xlnm.Print_Titles" localSheetId="2">'附件3'!$1:$6</definedName>
  </definedNames>
  <calcPr fullCalcOnLoad="1"/>
</workbook>
</file>

<file path=xl/sharedStrings.xml><?xml version="1.0" encoding="utf-8"?>
<sst xmlns="http://schemas.openxmlformats.org/spreadsheetml/2006/main" count="744" uniqueCount="402">
  <si>
    <t>附表1</t>
  </si>
  <si>
    <t>楚雄州永仁县财政涉农资金整合方案基本情况表</t>
  </si>
  <si>
    <t>项目</t>
  </si>
  <si>
    <t>单位</t>
  </si>
  <si>
    <t>数量</t>
  </si>
  <si>
    <t>一、基本情况</t>
  </si>
  <si>
    <t>—</t>
  </si>
  <si>
    <t>乡镇数</t>
  </si>
  <si>
    <t>个</t>
  </si>
  <si>
    <t>行政村数</t>
  </si>
  <si>
    <t>总户数</t>
  </si>
  <si>
    <t>户</t>
  </si>
  <si>
    <t xml:space="preserve">   其中：乡村户籍户数</t>
  </si>
  <si>
    <t>总人口数</t>
  </si>
  <si>
    <t>人</t>
  </si>
  <si>
    <t xml:space="preserve">   其中：乡村户籍人口</t>
  </si>
  <si>
    <t>农村居民人均可支配收入</t>
  </si>
  <si>
    <t>元</t>
  </si>
  <si>
    <t>上年度财政总收入</t>
  </si>
  <si>
    <t>万元</t>
  </si>
  <si>
    <t xml:space="preserve">    其中：整合财政涉农资金范围预算收入</t>
  </si>
  <si>
    <t>上年度地方财政支出</t>
  </si>
  <si>
    <t xml:space="preserve">    其中：农林水支出</t>
  </si>
  <si>
    <t>上年度实际整合财政涉农资金</t>
  </si>
  <si>
    <t>附表2</t>
  </si>
  <si>
    <t>永仁县统筹整合财政涉农资金来源情况表</t>
  </si>
  <si>
    <t xml:space="preserve"> 单位：万元</t>
  </si>
  <si>
    <t>序号</t>
  </si>
  <si>
    <t>统筹整合财政涉农资金名称</t>
  </si>
  <si>
    <t>上年度涉农资金投入规模</t>
  </si>
  <si>
    <t>本年度涉农资金投入规模</t>
  </si>
  <si>
    <t>收到总规模</t>
  </si>
  <si>
    <t>其中实际纳入整合使用金额</t>
  </si>
  <si>
    <t>实际收到资金规模</t>
  </si>
  <si>
    <t>年初方案规模</t>
  </si>
  <si>
    <t>调整方案规模</t>
  </si>
  <si>
    <t>补充方案规模</t>
  </si>
  <si>
    <t>合计</t>
  </si>
  <si>
    <t>一</t>
  </si>
  <si>
    <t>中央财政合计</t>
  </si>
  <si>
    <t>010101.中央财政衔接推进乡村振兴补助资金</t>
  </si>
  <si>
    <t>010102.水利发展资金</t>
  </si>
  <si>
    <t>010103.粮油生产保障资金（支持粮油等重点作物绿色高产高效部分）</t>
  </si>
  <si>
    <t>010104.农业产业发展资金（支持畜牧业发展部分）</t>
  </si>
  <si>
    <t>010105.农业经营主体能力提升资金（支持高素质农民培育、基层农技推广体系改革与建设部分）</t>
  </si>
  <si>
    <t>010106.林业草原改革发展资金（不含退耕还林还草、非国有林生态保护补偿、林长制督查考核奖励和相关试点资金）</t>
  </si>
  <si>
    <t>010107.耕地建设与利用资金（支持高标准农田建设、耕地质量提升部分）</t>
  </si>
  <si>
    <t>010108.农村综合改革转移支付</t>
  </si>
  <si>
    <t>010109.林业草原生态保护恢复资金（支持其他自然保护地、国家重点野生动植物等保护部分）</t>
  </si>
  <si>
    <t>010110.农村环境整治资金</t>
  </si>
  <si>
    <t>010111.车辆购置税收入补助地方用于一般公路建设项目资金（支持农村公路部分）</t>
  </si>
  <si>
    <t>010112.农村危房改造补助资金</t>
  </si>
  <si>
    <t>010113.中央专项彩票公益金支持欠发达革命老区乡村振兴资金</t>
  </si>
  <si>
    <t>010114.常规产粮大县奖励资金</t>
  </si>
  <si>
    <t>010115.生猪（牛羊）调出大县奖励资金（省级统筹部分）</t>
  </si>
  <si>
    <t>010116.农业生态资源保护资金（支持农作物秸秆综合利用、渔业资源保护部分）</t>
  </si>
  <si>
    <t>010117.旅游发展基金</t>
  </si>
  <si>
    <t>010118.中央预算内投资用于“三农”建设部分（不包括国家水网骨干工程、水安全保障工程、气象基础设施、农村电网巩固提升工程、生态保护和修复方面的支出）</t>
  </si>
  <si>
    <t>二</t>
  </si>
  <si>
    <t>省级财政资金小计</t>
  </si>
  <si>
    <t>省级衔接推进乡村振兴资金</t>
  </si>
  <si>
    <t>其他涉农资金</t>
  </si>
  <si>
    <t>以前年度结余资金统筹后重新安排</t>
  </si>
  <si>
    <t>三</t>
  </si>
  <si>
    <t>州（市）级统筹整合财政涉农资金小计</t>
  </si>
  <si>
    <t>其中州（市）衔接推进乡村振兴资金</t>
  </si>
  <si>
    <t>四</t>
  </si>
  <si>
    <t>县级统筹整合财政涉农资金小计</t>
  </si>
  <si>
    <t>其中县级衔接推进乡村振兴资金</t>
  </si>
  <si>
    <t>填表说明：1.“年初方案规模”与整合季度报表中“年初数”一致。</t>
  </si>
  <si>
    <t xml:space="preserve">          2.“整合方案规模”要与整合季度报表“计划整合资金规模”中“调整数”一致。</t>
  </si>
  <si>
    <t xml:space="preserve">          3.州市级、县级资金列“其他”项的需详细说明资金来源构成。</t>
  </si>
  <si>
    <t>附表3</t>
  </si>
  <si>
    <t>永仁县统筹整合财政涉农资金项目表</t>
  </si>
  <si>
    <t>填报单位：永仁县财政局  永仁县乡村振兴局</t>
  </si>
  <si>
    <t>项目类别
和项目名称</t>
  </si>
  <si>
    <t>是否属于产业类项目（填是/否）</t>
  </si>
  <si>
    <t>产业发展/基础设施建设（农业生产、畜牧生产、林业改革发展、农村综合改革、乡村旅游类项目须下拉框选择，其余类型不选）</t>
  </si>
  <si>
    <t>项目建设地点</t>
  </si>
  <si>
    <t>项目建设内容（详细填列工程量化指标）</t>
  </si>
  <si>
    <t>补助标准（有补助标准的填列，没有不填）</t>
  </si>
  <si>
    <t>计划总投资（万元）</t>
  </si>
  <si>
    <t>其中整合财政涉农资金直接用于脱贫不稳定户、边缘易致贫户、其他农村低收入群体的帮扶情况</t>
  </si>
  <si>
    <t>项目建设时间计划</t>
  </si>
  <si>
    <t>绩效目标(有量化的核心指标）</t>
  </si>
  <si>
    <t>项目实施部门</t>
  </si>
  <si>
    <t>行业主管部门</t>
  </si>
  <si>
    <t>备注</t>
  </si>
  <si>
    <t>整合财政涉农资金投入情况（万元）</t>
  </si>
  <si>
    <t>金融资金投入</t>
  </si>
  <si>
    <t>社会资金投入</t>
  </si>
  <si>
    <t>农户自筹</t>
  </si>
  <si>
    <t>脱贫村</t>
  </si>
  <si>
    <t>脱贫不稳定户、边缘易致贫户、其他农村低收入群体</t>
  </si>
  <si>
    <t>计划开工时间</t>
  </si>
  <si>
    <t>计划完工时间</t>
  </si>
  <si>
    <t>个数</t>
  </si>
  <si>
    <t>金额
（万元）</t>
  </si>
  <si>
    <t>户数</t>
  </si>
  <si>
    <t>人数</t>
  </si>
  <si>
    <t>农业生产</t>
  </si>
  <si>
    <t>莲池乡村组农产品集散中心建设项目</t>
  </si>
  <si>
    <t>是</t>
  </si>
  <si>
    <t>产业发展</t>
  </si>
  <si>
    <t>莲池乡</t>
  </si>
  <si>
    <t>在羊旧乍、查利么、班别、格红、勐莲等5个村，场地平整和场地硬化14500平方米级配套附属设施。</t>
  </si>
  <si>
    <t>新建交易场地硬化面积14500平方米，受益农户2459户10265人，其中脱贫户492户1052人；提高农副产品销售价格。</t>
  </si>
  <si>
    <t>县乡村振兴局</t>
  </si>
  <si>
    <t>猛虎乡福昌村易地搬迁点产业园区配套工程</t>
  </si>
  <si>
    <t>猛虎乡福昌村</t>
  </si>
  <si>
    <t>1.新建福昌村周边产业供水管道DN200螺旋钢管2000米，解决项目片区30亩菜地以及500余亩草莓连片种植基地产业用水，配套解决102户养殖小区日常用水，2.福昌村片区安全饮水提升改造工程一项，管道提升改造500米(DN50镀锌钢管)；3.安装太阳能路灯20盏，提升人居环境；4.打造草莓产业园观光采摘道路一条800米，农特产品包装展销场地一个300平方米。5.福昌村片区生活污水处理回收还田系统提升改造项目1个。</t>
  </si>
  <si>
    <t>解决项目区700余亩土地产业道路及用水等基础设施短板，解决30亩菜地以及500余亩草莓连片种植基地运输，消除项目区1911户农户消防安全隐患，提升农产品附加值30万元。</t>
  </si>
  <si>
    <t>猛虎乡</t>
  </si>
  <si>
    <t>莲池乡莲池村大莲池组分散式冷链物流建设项目</t>
  </si>
  <si>
    <t>莲池乡莲池村大莲池组</t>
  </si>
  <si>
    <t>新建冷藏库1幢，总储藏容量1100立方米，购安冷库附属设施，分设高温库（-2℃－ 16℃）、低温库（ -25℃－ -15℃）；配置电力设备。</t>
  </si>
  <si>
    <t>直接受益人口180户936人，脱贫人口及三类对象40户154人。实现农村人居环境整治提升与公共基础设施改善、特色产业和乡村旅游发展、乡风文明进步等有机结合、互促互进。</t>
  </si>
  <si>
    <t>维的乡特色产业配套水利基础设施项目</t>
  </si>
  <si>
    <t>维的乡全乡</t>
  </si>
  <si>
    <t>在特色林果樱桃园、石榴园、板栗园内新建灌溉管道2720m，新建盖板沟渠2100m，砌筑m7.5挡土墙320m³及破损路面恢复等其他配套基础设施。</t>
  </si>
  <si>
    <t>项目建成后将大大提高果林农田的灌溉的效率，为产业提质增效提供有力保障，农户果林地每亩增收不低于200元，耕地每亩增收不低于300元</t>
  </si>
  <si>
    <t>维的乡</t>
  </si>
  <si>
    <t>中和镇直那村万马村林果产业配套项目</t>
  </si>
  <si>
    <t>中和镇</t>
  </si>
  <si>
    <t>1.直那村建设项目：园区步道硬化150㎡；浇筑灌溉沟渠800m；架设灌溉管道985m；新建旅游垃圾房1个；核桃晾晒区场平120㎡，铺设碎石压实。
 2.万马村建设项目：架设芒果灌溉管道800m，道路硬化220㎡；浇筑灌溉沟渠425m；园区浇筑浆砌石挡墙1020m³；采摘园机耕路整形修复352㎡。</t>
  </si>
  <si>
    <t xml:space="preserve">
配套设施的完善，能够改善群众生产生活条件，巩固拓展脱贫攻坚成果，有效衔接乡村振兴，受益群众193户827人，其中脱贫户68户212人。                           采摘园的建设，有利于鼓足群众发展后劲，扩大种植，在生态环境和产业发展取得平衡的同时走出一条致富之路。</t>
  </si>
  <si>
    <t>拉姑大沟产业发展用水沟渠修复工程（永兴乡拉姑村民族团结示范建设项目）</t>
  </si>
  <si>
    <t>拉姑村</t>
  </si>
  <si>
    <t>1.拉姑大沟产业发展用水沟渠修复，长2000m，C20砼浇筑40x60cm沟渠；解决2000亩芒果及100亩释迦果用水；2.铸牢中华民族共同体意识氛围营造。</t>
  </si>
  <si>
    <t>提升产业灌溉用水条件，有效改善拉姑村2000亩芒果、释迦等经济林果灌溉用水，有效带动群众增收。民族风貌打造有利于民族团结事业推动，提高村组民族文化氛围。</t>
  </si>
  <si>
    <t>永兴乡</t>
  </si>
  <si>
    <t>民宗局</t>
  </si>
  <si>
    <t>永兴乡白马河芒果产业配套基础设施建设项目（以工代赈项目）</t>
  </si>
  <si>
    <t>永兴傣族乡白马河村委会</t>
  </si>
  <si>
    <t>新建400立方米高位水池3座，200立方米高位水池1座； 架设DN100镀锌钢管10000米，DN150镀锌钢管2500米，阀门井64个及配套设施；江面浮船式抽水房4座。</t>
  </si>
  <si>
    <t>2023.3.30</t>
  </si>
  <si>
    <t>2023.11.30</t>
  </si>
  <si>
    <t>项目的实施可以提升人畜饮水、21000亩芒果产业发展提供有力条件，为易地搬迁脱贫人口增收打下坚实基础</t>
  </si>
  <si>
    <t>发改局</t>
  </si>
  <si>
    <t>系统项目名称为永兴乡白马河芒果产业配套基础设施建设项目</t>
  </si>
  <si>
    <t>马颈子核桃深加工建设项目</t>
  </si>
  <si>
    <t>马颈子村</t>
  </si>
  <si>
    <t>建设包含选果、洗果、剥壳、烘干、包装的核桃油生产车间一个，占地1000㎡，购置薄壳核桃带壳榨油机流水生产线设备一套（含榨油机、核桃清洗机、核桃油精油提炼机、包装油圧装机整套设备），新建30㎡管理房1个，含卫生、消毒设备。</t>
  </si>
  <si>
    <t>有效提升马颈子村村集体经济，同时很好的带动了周边核桃种植村提升效益，受益面不仅覆盖马颈子45户172人脱贫户，还大大提升了全乡的核桃种植受益，对下一步品牌打造有很大促进作用。</t>
  </si>
  <si>
    <t>林业局</t>
  </si>
  <si>
    <t>莲池乡查利么村罗弄组果蔬示范点基础设施配套建设项目</t>
  </si>
  <si>
    <t>莲池乡查利么村</t>
  </si>
  <si>
    <t>示范点畜禽粪污等农业面源污染、农业生产废弃物处理收集设施建设，新建地下肥水收集管网、灌溉沟渠等2300米，经氧化处理后回田；产业道路修复600平方米，农产品流通场地、生产用水坝塘修复等公共服务配套设施建设。</t>
  </si>
  <si>
    <t>查利么村农村人居环境显著改善，厕所粪污基本得到有效处理，农村生活污水乱倒乱排得到管控，农村生活垃圾无害化处理水平明显提升，实现生活垃圾源头减量，引导群众培养良好的生活习惯，让群众自觉参与乡村振兴成果创造当中去，助推农村长效管护机制建立，提升群众安全感、满意度。项目实施过程中，带动农户就近务工60户60人。</t>
  </si>
  <si>
    <t>农业农村局</t>
  </si>
  <si>
    <t>脱贫人口小额信贷贴息项目</t>
  </si>
  <si>
    <t>七乡镇</t>
  </si>
  <si>
    <t>为全县脱贫人口及三类对象符合贷款条件且有意愿发展产业的贫困户和边缘监测户提供信贷资金支持，为巩固拓展脱贫成效提供保障。</t>
  </si>
  <si>
    <t>全县脱贫人口及三类对象发展产业，小额信贷贴息</t>
  </si>
  <si>
    <t>振兴局</t>
  </si>
  <si>
    <t>永仁县2023年电烤房建设补助项目</t>
  </si>
  <si>
    <t>建设电烤房313座，其中永定镇11座、莲池乡33座、宜就镇43座、猛虎乡55座、中和镇55座、永兴乡24座、维的乡92座。</t>
  </si>
  <si>
    <t>电能烤房投入使用后：1、燃料成本对比燃煤成本减少704.6元/座.炉，对比生物质成本减少292.6元/座.炉，对比用柴烘烤成本减少849.9元/座.炉；2、烤损率降低提高效益：烤损率由9%降为4%增加干烟叶30公斤，均价30元/公斤，增加收入4500元/炉.年；
3、提升烟叶质量增加效益：烤后烟叶质量提升7.8%、均价增加2.6元/公斤,增加7800元/炉.年。</t>
  </si>
  <si>
    <t>烟草公司</t>
  </si>
  <si>
    <t>中和组贡菜产业发展配套设施建设项目</t>
  </si>
  <si>
    <t>1.老屋基小组管道1500米DN50管，他的么组管道3000米DN50管，其他种植区1500米DN50管，红姑么种植区三面光沟修复1500米30*30，架设500米钢槽沟。                                  2.新开挖200立方土工膜圆池5个，架设DN50管2000米，DN30管1500米。</t>
  </si>
  <si>
    <t>为进化村委会下立戈小组19户80人、136头大牲畜、350亩耕地提供生产生活用水</t>
  </si>
  <si>
    <t>猛虎乡牛笋循环产业质增效项目</t>
  </si>
  <si>
    <t>迤帕拉村委会</t>
  </si>
  <si>
    <t xml:space="preserve">  在牛笋循环产业园区新建机耕路一条长2340米，宽4米，厚20公分C25混泥土路面；路旁新建2条长715米，宽50厘米，高60厘米的三面光沟；埋设12米的涵管。此项目实施可有效解决带动全乡牛笋循环产业发展。</t>
  </si>
  <si>
    <t>该项目的实施可有效提高该村牛笋循环产业发展，节省劳力，增加群众收。可辐射带动周边737农户2035人积极发展牛笋循环产业促民增收，其中脱贫户27户83人，监测对象8户25人。</t>
  </si>
  <si>
    <t>猛虎乡迤帕拉村千亩板栗园提质增效示范建设项目</t>
  </si>
  <si>
    <t xml:space="preserve">   在迤帕拉村千亩板栗园区新建一条长820米，宽2--3.5米，厚20公分C25混泥土路面，并埋设30米涵管，该项目的实施可有效促进我乡迤帕拉村2000亩板栗增效示范区建设，辐射带动周边3000亩粮食作物，1000亩烤烟、4000亩其它经济作物发展促民增收。</t>
  </si>
  <si>
    <t>该项目的实施可有效提高该村千亩板栗提质增效产业发展，辐射带动周边烤烟、粮食作物及其它经济林果发展，辐射带动586农户1157人积极发展板栗产业促民增收，其中脱贫户141户398人，监测对象21户69人。</t>
  </si>
  <si>
    <t>畜牧生产</t>
  </si>
  <si>
    <t>永仁县宜就镇他的么村肉牛养殖场提升改造项目</t>
  </si>
  <si>
    <t>宜就镇</t>
  </si>
  <si>
    <t>投入资金30万元，在他的么村委会提升改造肉牛养殖场附属设施。主要建设内容：①青储棚420㎡，②牛牛场附属水池150m³；③硬化路320m长；④隔离护栏450m；⑤挡墙20m³；⑥场内C25现浇混凝土地板15cm厚620㎡；⑦实心砖柱3.84m³；⑧铁艺钢大门1樘；⑨活动板房15㎡；⑩消毒池40㎡</t>
  </si>
  <si>
    <t>出租给企业或经纪人进行运营管理，年租金收益7万元用于充实他的么村村集体经济；将种植产业的玉米、巨菌草、秸秆等作为肉牛的青储饲料，肉牛的粪便可以作为种植产业的肥料，减轻环保压力，让我镇肉牛养殖产业绿色发展。</t>
  </si>
  <si>
    <t>永仁县中和镇万马村肉牛养殖场提升改造项目</t>
  </si>
  <si>
    <t>万马村</t>
  </si>
  <si>
    <t xml:space="preserve">投入资金20万元，在万马村委会提升改造肉牛养殖场一座。主要建设内容：①旧屋顶拆除580㎡，②安装树脂瓦房顶600㎡；墙体隔墙改造360m³；③采用C25混凝土修复地面220㎡；④使用5吨钢管安装牛圈隔间；⑤安装4扇双开门；⑥配套水电设施，新建粪污处理区80㎡及污水沉淀处理池60㎡。   </t>
  </si>
  <si>
    <t>①提升改造600平方米肉牛养殖场一个，作为村集体经济出租给肉牛养殖大户，首年租金1万元，后续租金根据养殖场收益调整；②带动万马片区肉牛养殖户31户发展壮大肉牛养殖产业。</t>
  </si>
  <si>
    <t>永仁县中和镇小直么村肉牛养殖场建设项目</t>
  </si>
  <si>
    <t>小直么村</t>
  </si>
  <si>
    <t>主要建设内容：采用C25场区硬化1630平方米
新建挡土墙(浆砌毛石)1600立方米；
新建364平方米门式钢架结构牛棚1座；
新建砌体结构1层76平方米管理用房1座；
新建门式刚架结构310平方米青储用房一座；
新建钢框架结构1层81平方米隔离室一个；
新建砌体结构结构1层9平方米消毒室一个；
搭建1257平方米分布式光伏板460千瓦时；
安装500KVA变电器1个。</t>
  </si>
  <si>
    <t>2023.07</t>
  </si>
  <si>
    <t>2023.12</t>
  </si>
  <si>
    <t>建成占地6338平方米的光伏牛场一座，牛场建筑面积1570平方米，光伏铺设面积3350平方米，可养殖肉牛80余头，光伏年均发电量100万千瓦时，实现光伏收益7万元，养殖收益13万元，充实小直么村村集体经济20万元。带动中和镇肉牛养殖产业发展200头，饲草种植1200亩，收益群众304户，其中脱贫户98户，增加群众收入320万元，户均增收8000元。</t>
  </si>
  <si>
    <t>永兴乡永兴村养牛厂建设项目（永兴乡永兴村民族团结示范建设项目）</t>
  </si>
  <si>
    <t>永兴村</t>
  </si>
  <si>
    <t>1.400㎡牛棚一个（含场地硬化、围栏等附属设施），100㎡仓储室一间，化粪池一个（配套排污设施和管道）。2.民族团结进步示范创建节点打造。</t>
  </si>
  <si>
    <t>建牛舍400平方米，受益群众281户1201人，其中脱贫户184户562人，带动群众发展肉牛养殖30头，增加群众务工收入3万元以上，每年增加集体经济收入4万元脱贫群众增收16%。</t>
  </si>
  <si>
    <t>永仁滇川畜禽交易中心建设项目</t>
  </si>
  <si>
    <t>永定镇</t>
  </si>
  <si>
    <t>规划建设内容：1、场地平整56177.72㎡；2、输电线路改造1项；3、出入口场地硬化2700㎡；4、粪污处理设施1项；5、堆粪场20㎡。6、无害化处理池1座；7、垃圾收集池1座；8、管理用房188㎡；9、畜禽交易大棚2200㎡；10、公共厕所40㎡；11、围墙1200m；12、场地硬化8000㎡；13、水电设施建设1项；14消防设施1项。</t>
  </si>
  <si>
    <t>规范永仁县畜牧产品目交易市场，形成畜禽养殖，产品收购等为-体的产业链，促进项目区畜禽产品标准化生产和发展。项目建成后以承租的形式租赁给管理企业，预计每年增加村集体收入48万元。项目的实施可解决龙头山社区、小汉坝社区、苴却社区村集体经济缺乏的问题。</t>
  </si>
  <si>
    <t>……</t>
  </si>
  <si>
    <t>林业改革发展</t>
  </si>
  <si>
    <t>永仁县国有林场苗圃基地建设项目</t>
  </si>
  <si>
    <t>小团山管护点</t>
  </si>
  <si>
    <t>1.苗圃整地。圃地平整面积总计为30亩，其中：播种区10亩、移植区20亩，台地宽度根据地形地势实际确定，台地与台地之间地埂高度相差不超过1米，地埂进行压实，防止垮踏。2.给排水建设沿主干道两边浇筑内沟高30㎝×宽20㎝的边沟185米，将路面雨水流入到边沟内，从而保护好路面，防止路面受雨水冲刷而损毁；支道沿路面上沿浇筑内沟高30㎝×宽20㎝的边沟1083米，与主干道相连，将支道的水排到主干道流出。3.苗木机具设备一套。配备带犁耙的旋耕机1台。锄、镐、耙等工具50把。背负式手动喷雾器5台。种苗检验设备一套。4.供电设施。建抽水站1个，250W电机1台,70m扬程水泵一个，建10个平方米抽水房1间，表箱和闸刀各1，架三箱电。将现在的5KV变压器更换为 10千伏变压器1台。5.辅助用房建设300平米。6.乡土树种培育160万株。</t>
  </si>
  <si>
    <t>通过完善苗圃基地各项配套设施，建成一个育苗完备的苗圃基地，采取租赁方式与第三方合作，为造林绿化提供苗木保障；每年可增加非税收入7万元，解决周边部分脱贫户的就业，增加脱贫户收益。</t>
  </si>
  <si>
    <t>林草局</t>
  </si>
  <si>
    <t>农村综合改革</t>
  </si>
  <si>
    <t>五</t>
  </si>
  <si>
    <t>乡村旅游</t>
  </si>
  <si>
    <t>猛虎乡阿里地村中坪子一组、二组、河对门四组、五组休闲农业与乡村旅游建设项目</t>
  </si>
  <si>
    <t>阿里地村委会</t>
  </si>
  <si>
    <t xml:space="preserve"> 一是拆除并清运2个小组村庄残垣断壁50余处，废旧烤房12座；二是在村委会门口至中坪子组打造450米产业发展观光旅游大道；三是对中坪子组原有小坝塘进行清淤及加固，并在坝塘周边安装234米安全护栏，配套相关休闲设施；四是在中坪子组新建350米污水收集管道，检查井9个，并配备3套垃圾收储设施；五是对4块闲置场地进行清理平整及硬化650平方米，六是对现有河对门路旁现有600米沟渠加盖盖板拓宽道路减少安全隐患；七是新建514米污水收集管道，检查井11个，并配备4套垃圾收储设施补足两污短板；八是对现有300平方场地进行清理平整并铺上煤渣方便群众出行；九是对村内现有古树周边环境进行清理并进行保护；十是新建一条中坪子至河对门长850米，宽2.5米，厚20公分的泥结石产业道路可连通2个小组方便群众生产生活；十一是新建一条河对门四组至五组长162米，宽3米，厚20公分的泥结石产业道路可有效两个村组方便群众出行。</t>
  </si>
  <si>
    <t>该项目的实施可有效改善该村1800亩蚕桑产业、200亩烤烟、354亩花卉产业及2000亩蔬菜种植技术水平，同时通过循环产业示范点及文化元素挖掘，打造一个三产融合、农村人居环境干净、整齐的示范村组，提升群众满意度达100%，辐射带动89农户254人促民增收，其中脱贫户41户170人，监测对象3户10人。</t>
  </si>
  <si>
    <t>宜就镇外普拉村委会大村宜居宜业和美乡村旅游项目</t>
  </si>
  <si>
    <t>外普拉村委会</t>
  </si>
  <si>
    <t>（一）农文旅融合基础设施建设：1、改造垃圾中转站1个，改造垃圾收集点14处280平方。2、改造60平方米卫生公厕1座。3、人居环境整治630平方米。（二）产业融合发展建设：1、水稻种子繁育基地建设，配套完善繁育研究设施。2、“农旅产品”研发，旅游名片打造。3、古村落古民居保护修缮，改造传统民居8间打造乡村旅游住宿区，改造面积1640m2。</t>
  </si>
  <si>
    <t>旅游基础设施改造垃圾中转站1个，改造垃圾收集点14处280平方米；稻田改造300亩，受益群众186户452人，提高产值42万元，脱贫群众及监测对象年收入增长16%，群众满意率95%。</t>
  </si>
  <si>
    <t xml:space="preserve"> 猛虎乡猛虎村农场队组及福昌村一组、二组休闲农业与乡村旅游建设项目</t>
  </si>
  <si>
    <t>猛虎村委会</t>
  </si>
  <si>
    <t xml:space="preserve"> 一是拆除并清运村庄残垣断壁30余处，废旧烤房18座；二是清理村庄五堆十乱空间，盘活农村闲置资产建设2处；三是新建污水管网325米，检查井12座，配备10套垃圾收集储运实施；四是坝塘周边安装800米安全护栏；五是新建长800米，宽25厘米，深40厘米的排水沟，六是新建浆砌石挡土墙75立方；七是对福昌村组长700米，宽3米的消防通道进行C25混凝土硬化，配备50立方米的浆砌毛石挡墙。八是在福昌村组新建一条长400米，宽3米，C25的混凝土草莓机耕路道路；九是在福昌村新建1个200平方米的草莓简易包装场所；</t>
  </si>
  <si>
    <t>该项目的实施可有效改善该村1000亩草莓、512亩花卉及2000亩蔬菜种植技术水平，同时与乡集镇融合，挖掘猛虎乡历史文化元素，打造一个产业振兴、乡风文明的产业融合发展示范村，辐射带动135农户402人促民增收，其中脱贫户142户441人，监测对象2户3人。</t>
  </si>
  <si>
    <t>永仁县维的乡阿者尼十里樱桃谷农旅融合建设项目</t>
  </si>
  <si>
    <t>维的乡阿者尼村委会</t>
  </si>
  <si>
    <t>(1)铺设樱桃园内彩色透水砖采摘步道1.8千米（品种:方形砖，材质:水泥混凝土，混凝土强度等级:C40，规格:长×宽×(mm):300×300×60，颜色:红色、黄色、浅灰色）均宽1m；（2）将阿者尼小村及大村两座现有公用旱厕改造为水冲式卫生厕所；（3）新建农产品临时交易场2个；（4）小村组村庄风貌改造；（5）河道防渗450米；（6）新建小村组村间污水收集管道0.8km，排污盖板沟渠0.8km（0.4m*0.5m），新建生物氧化塘1个。</t>
  </si>
  <si>
    <t>将进一步开发利用现有樱桃园，将其建设成为采摘光观旅游加农家乐的形式吸引游客购买樱桃及当地游玩消费预计每户增收5000元以上。</t>
  </si>
  <si>
    <t>中和镇岔河村老街子樱桃园采摘园建设工程（中和镇岔河村老街子民族团结示范村建设项目）</t>
  </si>
  <si>
    <t>老街子</t>
  </si>
  <si>
    <r>
      <t>（1）硬化樱桃园采摘步道3000米，路面均宽1米；（2）新建拼接式樱桃采摘休息点4个；（3）老街子水库边平整1600平方米露营帐篷营地</t>
    </r>
    <r>
      <rPr>
        <sz val="8"/>
        <rFont val="宋体"/>
        <family val="0"/>
      </rPr>
      <t>；</t>
    </r>
    <r>
      <rPr>
        <sz val="8"/>
        <rFont val="宋体"/>
        <family val="0"/>
      </rPr>
      <t>（4）铸牢中华民族共同体意识氛围营造。</t>
    </r>
  </si>
  <si>
    <t>将进一步开发利用现有樱桃园，将其建设成为采摘光观旅游加农家乐的形式吸引游客购买樱桃及当地游玩消费预计每户增收4000元以上。</t>
  </si>
  <si>
    <t xml:space="preserve">     </t>
  </si>
  <si>
    <t>永定镇秧渔花海乡村旅游项目（人居环境整治奖励）</t>
  </si>
  <si>
    <t>秧渔组依托云南思农蔬菜种业发展有限公司采取公司+农户的订单农业生产模式，通过种子提供、生产技术指导及农产品统一收购的一条龙服务。全组共种植繁制种面积达242亩，其中蔬菜繁制种200亩，花卉繁制种42亩，涉及15个品种预计可实现产值100万元。花卉繁种已成花的海洋，引来了西昌、成都周边县市上万名游客前来观光，铺就了农民的增收致富路1、村内小岔河改造220m：河道清淤660m³，新建浆砌石河堤1100m³，混凝土120m³；2、村庄环境整治打造一项382㎡；3、新建垃圾收集房40㎡。</t>
  </si>
  <si>
    <t>该组依托云南思农蔬菜种业发展有限公司采取公司+农户的订单农业生产模式，通过种子提供、生产技术指导及农产品统一收购的一条龙服务，种植花卉制种42亩，亩产收入达6000至10000元。花开季节吸引2万余人游客来观赏。通过村庄环境整治，提高乡村旅游环境，吸引更多旅客来观光。受益农户36户，140人，其中脱贫户4户，10人。</t>
  </si>
  <si>
    <t>上下迤资村光伏产业建设项目</t>
  </si>
  <si>
    <t>迤资村</t>
  </si>
  <si>
    <t>1.光伏产业建设：安装变压器160KVA，新建分布式光伏电站装机容量100KW；2.美丽乡村建设：dn300波纹主管铺设410m，dn200波纹主管铺设600m，pvc110支管铺设500m，40m³氧化池1个，30m³氧化池1个，检查井20个，及其他配套基础设施。</t>
  </si>
  <si>
    <t>光伏电站年增加村集体经济收入5万余元；有效改善上、下迤资人居环境，实现雨污分流，为下步四美乡村建设打好基础。</t>
  </si>
  <si>
    <t>永兴村光伏产业建设项目</t>
  </si>
  <si>
    <t>1.光伏产业建设：安装变压器160KVA，新建分布式光伏电站装机容量100KW；2.美丽乡村建设：dn300波纹主管铺设580m，pvc110支管铺设600m，200m³氧化池2个，检查井60个，及其他配套基础设施。</t>
  </si>
  <si>
    <t>光伏电站年增加村集体经济收入5万余元；有效改善上旧、一、二组所人居环境，实现雨污分流，为下步四美乡村建设打好基础。</t>
  </si>
  <si>
    <t>六</t>
  </si>
  <si>
    <t>水利发展</t>
  </si>
  <si>
    <t>永仁县2023年中央水利发展资金农村饮水安全工程维修养护项目</t>
  </si>
  <si>
    <t>否</t>
  </si>
  <si>
    <t>各乡镇</t>
  </si>
  <si>
    <t>农村饮水安全工程维修养护14处，维修更换供水管道10.4公里，修复蓄水池1座</t>
  </si>
  <si>
    <t>农村饮水安全工程维修养护14处，受益人口2万人。</t>
  </si>
  <si>
    <t>水务局</t>
  </si>
  <si>
    <t>永仁县2023年中央水利发展资金水资源管理取水计量设施建设项目</t>
  </si>
  <si>
    <t>永仁县永定镇、维的乡</t>
  </si>
  <si>
    <t>非农规模以上地下水监测1件、小型灌区骨干水源工程2件取水计量体系建设（永仁县赛丽茧丝绸有限公司地下水取水计量设施在线监测，小平地水库、维的水库取水计量设施在线监测体系建设）。</t>
  </si>
  <si>
    <t>2023.4.15</t>
  </si>
  <si>
    <t>2023.10.31</t>
  </si>
  <si>
    <t>非农规模以上地下水监测1件、小型灌区骨干水源工程2件取水计量体系建设。</t>
  </si>
  <si>
    <t>永仁县2023年中央水利发展资金山洪灾害防治项目</t>
  </si>
  <si>
    <t>永仁县</t>
  </si>
  <si>
    <t>新建自动雨量站，升级改造自动雨量站传感器、基础设施，提升部分应用“四预”系统硬件设施（会议系统及计算机GPU能力）。</t>
  </si>
  <si>
    <t>2023.2.20</t>
  </si>
  <si>
    <t>2023.5.31</t>
  </si>
  <si>
    <t>实施山洪灾害防治县数1个。保护人口数量900人，新建自动雨量站7个，站点工程改造17个，新建简易雨量报警器16个，购置铜锣、手摇报警器、高音喊话器16套。</t>
  </si>
  <si>
    <t>永仁县2023年中央水利发展资金山洪灾害防治非工程措施</t>
  </si>
  <si>
    <t>43个自动监测系统维护，服务器及其他附属设备，基础环境维护。</t>
  </si>
  <si>
    <t>实施山洪灾害非工程措施设施维修县数1个。保障43个自动雨量站，7个自动水位站正常运行，开展应急演练1场次，站点搬迁3处，视频站供电系统改造3处视频会议室维护及补充完善。</t>
  </si>
  <si>
    <t>永仁县2023年中央水利发展资金小型水库维修养护项目</t>
  </si>
  <si>
    <t>对45件小型水库大坝、溢洪道、输水隧洞、闸门及启闭设备、管理所等设施进行修复，更换水库公示牌，储备防汛抢险物质。</t>
  </si>
  <si>
    <t>完成45件小型水库维修养护工作；受益人口0.66万人。</t>
  </si>
  <si>
    <t>永仁县农村供水保障专项行动项目</t>
  </si>
  <si>
    <t>新建永兴乡立溪冬村委会高峰坪、火山片区和小庄村委会大箐片区2件农村供水保障工程，主要建设内容：新建农村水厂1座并配置一体化水质处理设备1套，新建提水泵站3座，架设供水管道11.96公里。</t>
  </si>
  <si>
    <t>新建农村供水保障工程2件，巩固提升永兴乡2个村委会5个村民小组156户536人（其中脱贫人口65户229人）农村供水保障水平。</t>
  </si>
  <si>
    <t>永仁县2023年中央水利发展资金农业水价综合改革项目</t>
  </si>
  <si>
    <t>开展水利工程供水价格测算、成本监审、社会风险影响评估。</t>
  </si>
  <si>
    <t>完成18件县管水库供水价格优化调整；完善农业水价综合改革机制；印发改革宣传资料500份；新增改革面积3.18万亩。</t>
  </si>
  <si>
    <t>七</t>
  </si>
  <si>
    <t>农田建设</t>
  </si>
  <si>
    <t>八</t>
  </si>
  <si>
    <t>林业草原生态保护恢复</t>
  </si>
  <si>
    <t>九</t>
  </si>
  <si>
    <t>农村环境整治</t>
  </si>
  <si>
    <t>莲池乡勐莲村人居环境提升项目</t>
  </si>
  <si>
    <t>莲池乡勐莲村</t>
  </si>
  <si>
    <t>小组进行农村人居环境整治提升，建设地下污水收集管网、沟渠等12000米，改建和新建生活垃圾处理收集设施，村容村貌整治等公共服务配套设施建设，村内道路修复500平方米。</t>
  </si>
  <si>
    <t>直接受益人口152户581人，脱贫人口及三类对象91户218人。铺设污水管网1200米，排水沟修复140米，实现农村人居环境整治提升与公共基础设施改善，群总满意率95%。</t>
  </si>
  <si>
    <t>莲池乡羊旧乍村人居环境提升项目</t>
  </si>
  <si>
    <t>莲池乡羊旧乍村</t>
  </si>
  <si>
    <t>小组进行农村人居环境整治提升，建设地下污水收集管网、沟渠等3600米，改建和新建生活垃圾处理收集设施，村容村貌整治等公共服务配套设施建设，村内道路修复1200平方米。</t>
  </si>
  <si>
    <t>直接受益人口83户342人，脱贫人口及三类对象32户101人。铺设污水管网800米，排水沟修复180米，道路硬化680米，实现农村人居环境整治提升与公共基础设施改善，群总满意率95%。</t>
  </si>
  <si>
    <t>永仁县维的乡桃苴村委会大村片区乡村振兴示范点建设项目</t>
  </si>
  <si>
    <t>桃苴村委会大村片区</t>
  </si>
  <si>
    <t>污水收集氧化设施2处共计200m³，污水预处理池2个，新建雨污分流沟渠及管道排污沟渠2580m，修复破损路面2600m，入户收集管580m，新建m7.5挡墙300m³，沉泥井20个。</t>
  </si>
  <si>
    <t>修复破损路面2000㎡以上，新建排污管道及沟渠2580m以上，新建污水收集处理池2个以上，人均污水清洁费用减少200元/人/年，受益人口121户458人，其中监测对象16户56人。</t>
  </si>
  <si>
    <t>永仁县维的乡大保关村委会街子组片区乡村振兴示范点建设项目</t>
  </si>
  <si>
    <t>永仁县维的乡大保关村委会街子组</t>
  </si>
  <si>
    <t>污水收集氧化设施2处共计200m³，污水预处理池1个，新建雨污分流沟渠及管道排污沟渠1200m，修复破损路面800m，入户收集管260m，新建m7.5挡墙420m³，沉泥井26个。</t>
  </si>
  <si>
    <t>新建雨污分流沟渠及管道1200m，修复破损路面800m，入户收集管260m，污水处理池2个，减少生态环境改善投入10万元以上，受益人口153户547人，其中监测对象30户119人。</t>
  </si>
  <si>
    <t>宜就镇老怀哨村委会美丽乡村示范村建设项目</t>
  </si>
  <si>
    <t>老怀哨</t>
  </si>
  <si>
    <t>老怀哨村大村污水收集处理设施项目：挖沟槽土方1918.3m³，回填方946.79m³，余方弃置971.51m³，碎石垫层442.83m³，石屑垫层476.74m³，HDPE双壁波纹管2560m，塑料检查井100座，拆除路面700㎡，水泥混凝土路面恢复1470㎡，原土夯实866㎡。老怀哨中村污水收集处理设施项目：挖沟槽土方1618.3m³，回填方746.79m³，余方弃置771.51m³，碎石垫层342.83m³，石屑垫层376.74m³，HDPE双壁波纹管2060m，塑料检查井100座，拆除路面500㎡，水泥混凝土路面恢复1170㎡，原土夯实866㎡。增加警示标识，老水井清淤、加固，植被开挖迁移补栽。底么鱼老村六组实施污水收集处理项目：挖沟槽土方360m³，回填方170m³，余方弃置188m³，碎石垫层60m³，石屑垫层69m³，HDPE双壁波纹管1152m，塑料检查井30座，拆除路面1266㎡，水泥混凝土路面恢复1049㎡，碎石垫层419㎡，原土夯实449㎡，进行节点打造，新建农产品临时交易场1个，进行美化绿化。</t>
  </si>
  <si>
    <t>通过项目的实施有效改善宜就镇老怀哨小村、中村两个自然村农村人居环境“脏、乱、差”的问题，通过“两污”的有效治理，使村庄卫生整治明显改善，村容村貌明显改善，打造良好舒适的生产生活环境，惠及群众1524人。项目通过采取以工代赈的方式实施，增加当地群众收入，进一步巩固脱贫攻坚成果助力乡村振兴，通过当地群众的参与美丽乡村项目建设，突出收益群众的主体主体地位，培养群众良好生活习惯，助推农村长效管护机制建立，不断提升群众的幸福感、满意度。</t>
  </si>
  <si>
    <t>宜就镇拉古村委会美丽乡村示范村建设项目</t>
  </si>
  <si>
    <t>拉古</t>
  </si>
  <si>
    <t>沿二级路打造拉古村委会节点，包括；1.下拉古村一组污水收集处理设施项目：挖沟槽土方800.3m³，回填方500.1m³，余方弃置200.58m³，碎石垫层120.8m³，石屑垫层276.74m³，HDPE双壁波纹管756m，塑料检查井20座，拆除路面600㎡，水泥混凝土路面恢复620㎡，原土夯实400㎡。新建200㎡农产品临时交易场。2.下拉古村二组生活污水收集处理设施项目：挖沟槽土方730m³，碎石垫层、石屑垫层150m³，HDPE双壁波纹管 780米，塑料检查井30座，拆除路面300平方米，水泥混凝土路面恢复850平方米</t>
  </si>
  <si>
    <t>项目实施后将改善拉古村委会下拉古一组、下拉古二组、玉碗水一组农村人居环境，通过美丽乡村建设，全面清理村庄内乱堆乱放、乱搭乱建、乱扯乱挂现象，农村垃圾、污水得到有效治理，合理布局宣传栏、文化墙等，形成整洁有序、特色鲜明的美丽乡村，惠及拉古村284户1065人，项目“以工代赈”方式实施，不仅改善拉古村人居环境，还将增加群众收入，巩固脱贫攻坚成果，进一步提升村民幸福感、获得感。</t>
  </si>
  <si>
    <t>永仁县宜就镇大村民族团结进步示范村建设项目</t>
  </si>
  <si>
    <t>宜就村委会</t>
  </si>
  <si>
    <t>宜就大村污水收集处理项目，工程内容包括：1.挖沟槽土方1518.3m³，回填方746.79m³，余方弃置771.51m³，碎石垫层242.83m³，石屑垫层276.74m³，HDPE双壁波纹管1560m，塑料检查井100座，拆除路面700㎡，水泥混凝土路面恢复670㎡，原土夯实667㎡，老水井清淤、加固，植被迁移补栽，M7.5浆砌石挡土墙55m³，原土夯实356㎡。2.铸牢中华民族共同体意识氛围营造</t>
  </si>
  <si>
    <t>通过项目的实施助推民族地区经济社会发展，打造省级和国家级“民族团结进步示范村”，使宜就大村成为民族团结和谐、经济跨越式发展、社会长治久安的示范新村。通过两污治理、基础设施补短板等惠民项目，打造成促进民族团结进步的“民心工程”、造福各族群众的“幸福工程”，有效助推了少数民族地区经济社会的发展，让各族群众共享改革发展成果，让各族群众的获得感成色更足、幸福感更可持续、安全感更有保障。项目惠及1239人。</t>
  </si>
  <si>
    <t>地什苴美丽乡村示范村建设项目</t>
  </si>
  <si>
    <t>地什苴村委会</t>
  </si>
  <si>
    <t>该工程打造地什苴美丽乡村示范村项目，道路改造面积1366.97㎡、场地整形1500㎡，种植土回（换）填100m³，灌溉管网300m等附属（含广告牌拆除、砌筑花池、路面修复、市政公告牌迁移安装、原有苗木起挖移植、苗木栽植等改造）</t>
  </si>
  <si>
    <t>有效改善地什么村人居环境，实现美丽乡村节点打造建设，改善地什苴6个村民小组285户923人，其中脱贫人口42户96人的生产生活条件和人居环境，提升项目区群众的生产生活质量。项目的实施可以促进带动产业发展档次，实现村庄整治提升后与周边产业环境相匹配，有效提升农副产品的价值和游客体验价值，促农带农增收改善乡村环境，提升居民幸福感。</t>
  </si>
  <si>
    <t>宜就大村污水治理项目</t>
  </si>
  <si>
    <t>宜就大村污水收集处理项目，工程内容包括：挖沟槽土方1518.3m³，回填方746.79m³，余方弃置771.51m³，碎石垫层242.83m³，石屑垫层276.74m³，HDPE双壁波纹管1560m，塑料检查井100座，拆除路面700㎡，水泥混凝土路面恢复670㎡，原土夯实667㎡，老水井清淤、加固，植被迁移补栽，M7.5浆砌石挡土墙55m³，原土夯实356㎡。</t>
  </si>
  <si>
    <t>项目实施旨在打造全县、全州最美丽乡镇，通过项目的实施将有效改善宜就镇大村人居环境，通过农村污水治理，实现雨污分流，配套集中处理污水废水，确实改善农村卫生环境，使当地居民生产、生活更加便利，从而提高农村居民生活水平和质量，通过项目的实施，影响、提高群众的卫生条件、生活习惯、生存意识及当地村民文化水平，从而改良人们的生活方式，提高群众的社会生活质量。收益群众412户1239人。</t>
  </si>
  <si>
    <t>太平地村委会大村、小村、诸葛营村乡村振兴专项农村人居环境整治项目</t>
  </si>
  <si>
    <t>太平地村委会大村、小村、诸葛营村民小组</t>
  </si>
  <si>
    <t>埋设DN300钢带螺旋管900m，DN200钢带螺旋管600m，DN160PVC管2100m；新建0.8m³污水沉淀池85座，检查井85座；新建460m³污水湿地处理池1座；新建0.4*0.6雨水排放沟渠520m；硬化和恢复道路1300m；2.垃圾治理设施: 新建垃圾收集场200m2。公共服务设施：完善文化广场等公共场所水电配套和洗手台等公共服务设施4处。村间环境治理1000㎡。（建设村组：太平地大村、小村、诸葛营）</t>
  </si>
  <si>
    <t>有效改善太平地村组人居环境，实现雨污分流，配套集中处理污水废水，改善乡村环境，改善集镇水质，巩固环保设施。受益群众149户597人。</t>
  </si>
  <si>
    <t>永定镇人居环境提升项目</t>
  </si>
  <si>
    <t>一、云龙小布租组实施：场地平整400㎡及挡墙等附属设施；埋设安装DN300～500钢带塑料波纹管350米，DN110PVC管680米；新建120m³、60m³污水处理池各1座，0.8m³污水沉淀过滤池32座，直径0.7m检查井15座；新建0.3*0.4m断面排水沟渠360米；村间环境整治500㎡。 云龙组实施：埋设安装DN300～500钢带塑料波纹管200米，DN110PVC管300米；新建420m³污水处理池1座；村间环境整治600㎡。二、乍石石板河上中组雨污处理工程：排水沟渠2208米；DN300双壁波纹管主管808米，DN200双壁波纹管支管646米，160PVC分管900米；100m³污水处理池1座。三、麻栗树小村组实施：场地平整500㎡及挡墙等附属设施；村间环境整治500㎡。麻栗树组实施：场地平整300㎡及挡墙等附属设施；村间环境整治600㎡。 富达组实施：场地平整200㎡及挡墙等附属设施；村间环境整治600㎡。四、糯达乐武村组：混凝土路面15.59㎡，DN400混凝土管安装10米，砖砌体12.9m³。糯达组：石膏板吊顶38.8㎡，村名石1座，石挡土墙51.93m³，木质围栏77.46㎡，钢架亭子1套，钢架大门1套，小块铺设129.2㎡，石桌石凳2套，墙面一般抹灰115.62㎡，PE50塑料管30米，PVC110塑料管16米。五、良田干丙组：混凝土场地硬化308,6㎡，挡土墙36.2m³，空心砖砌筑1.8m³，实心砖砌体2.9m³，砖砌体排水沟170m，混凝土盖板170m。鸡庄组：村名石1座，村内公共场地环境整治560㎡。六、大坝小保关组：危旧建筑拆除24座，混凝土工程101.84m³，砖砌体105m³，挡土墙242.04m³，沟盖板372块，排水管75米，混凝土U型槽183米。七、麦拉村:环境整治400㎡，排水沟12m。新房子组：浆砌石挡土墙50m³，室外地坪20㎡，实心砖砌体25m³。八、龙头山社区：村内环境整治570㎡，挡土墙12m³，砖砌体14.8m³等村容村貌改造。九、小汉坝社区上旧村：道路修复80㎡，挡墙26m³；村内环境整治500㎡；定兴村环境提升600㎡。十、苴却社区坝塘边：场地平整1668㎡；砖砌体0.3m³，混凝土2.34m³；糯米坝：砖砌体2.16m³，混凝土6.6m³，砖砌体排水沟5m³，钢筋混凝土盖板28米，PVC管40米，混泥土路面40.62㎡。</t>
  </si>
  <si>
    <t>有效改善云龙村组人居环境，实现雨污分流，配套集中处理污水废水，改善乡村环境，改善集镇水质，巩固环保设施。直接受益人口1644户6340人，脱贫人口及三类对象176户660户。</t>
  </si>
  <si>
    <t>上下鱼所四美乡村建设</t>
  </si>
  <si>
    <t>灰坝村</t>
  </si>
  <si>
    <t>1.美丽乡村建设：200m³氧化池3个、20m³化粪池3个、1m³化粪池200个，标准污水井300个，dn200波纹管主管铺设1000m，pvc110支管1800m，及其他配套基础设施。</t>
  </si>
  <si>
    <t>氧化塘1个，化粪池3个，有效改善上、下鱼所人居环境，实现雨污分流，受益农户56户372人，其中监测对象44户180人，为下步四美乡村建设打好基础。</t>
  </si>
  <si>
    <t>中和镇直苴村民族团结示范村建设项目</t>
  </si>
  <si>
    <t>直苴村</t>
  </si>
  <si>
    <t>（1）改造直苴彝族民族特色姑娘房民宿6栋（2）铸牢中华民族共同体意识氛围营造。</t>
  </si>
  <si>
    <t>项目的实施，可有效治理农村生活污水；开展培训就业人口1652人次，增加当地服务业的附加值120万元以上，带动群众彝绣产业20万元。</t>
  </si>
  <si>
    <t>中和村他普里组、老街、中和组人居环境整治提升项目</t>
  </si>
  <si>
    <t>中和村</t>
  </si>
  <si>
    <t>他普里小组污水治理工程：1.架设de110 PVC分户管2800米，de220 PVC主管1600米;2.新建占地12平方米的三级化粪池2个；3.新建砖砌沉砂池4个。                               老街污水治理工程：1.架设污水管网3800米，新建污水氧化池1个；3.新建砖砌沉砂池2个。                                      中和组污水治理工程：1.架设污水收集管网280米；2.新建占地12平方米的氧化池1个；3.新建砖砌沉砂池2个。</t>
  </si>
  <si>
    <t>架设污水管网3800米，有效改善他普里、老街组、中和组人居环境，实现雨污分流，带动群众就业68人次，务工收入增加12万元，环境整治460平方米，为下步和美乡村建设打好基础。</t>
  </si>
  <si>
    <t>猛虎乡猛虎村委会上新村、中新村、农场队污水管网建设工程</t>
  </si>
  <si>
    <t>猛虎村</t>
  </si>
  <si>
    <t>在猛虎村委会上新村、中新村、农场队新建DN800管道277米、DN600管道57.8米、DN500管道558米、DN400管道1705.9米 DN300管道1900.9米 共计 4449.6米，管材均采用钢带增强聚乙烯螺旋波纹管；新建塑料污水检查井φ700型153座砖砌雨污水井109座，沉砂池1座</t>
  </si>
  <si>
    <t>新建污水管道4449.6米，污水检查井153座，雨水检查井109座，可有效提升农村人居环境，全面补足两污短板，解决324户1056人生活污水排放。</t>
  </si>
  <si>
    <t>中和镇直苴村人居环境整治项目</t>
  </si>
  <si>
    <t>污水治理工程：1.架设de110 PVC分户管4000米，de220 PVC主管3600米;2.新建占地20平方米的三级化粪池2个；3.新建沉砂池4个；4.采用砖砌后抹灰并加盖垃圾房顶的方式修复垃圾房4个。</t>
  </si>
  <si>
    <t>化粪池修建2个，垃圾房4个，改善人居环境；可吸收当地就业人口125人次，带动务工收入14万元，群众满意率95%。</t>
  </si>
  <si>
    <t>中和镇丙坎组人居环境整治项目</t>
  </si>
  <si>
    <t>1.采用C25混凝土硬化1800㎡村间道路；2.架设DN110PVC主管220m；3.架设DN200HDPE双壁波纹管25m；4.浇筑3*6*2整体化粪池一座。</t>
  </si>
  <si>
    <t>解决丙坎组9户36人群中的出行困难问题，整治丙坎组污水横流现象，保护丙坎组人居环境和生态环境。</t>
  </si>
  <si>
    <t>十</t>
  </si>
  <si>
    <t>农村道路建设</t>
  </si>
  <si>
    <t>十一</t>
  </si>
  <si>
    <t>农村危房改造</t>
  </si>
  <si>
    <t>十二</t>
  </si>
  <si>
    <t>农业资源及生态保护</t>
  </si>
  <si>
    <t>十三</t>
  </si>
  <si>
    <t>其他</t>
  </si>
  <si>
    <t>2023年脱贫户及监测对象公益性岗位补贴项目</t>
  </si>
  <si>
    <t>全县各乡开发安置乡村公益性岗位73人，岗位补贴标准800元/月。</t>
  </si>
  <si>
    <t>开发安置乡村公益性岗位73人从事村组公益事业务工，从而通过提高脱贫户和监测户工资收入人均年收入9600元，达到脱贫户和监测户的稳定增收16%以上。</t>
  </si>
  <si>
    <t>县人社局</t>
  </si>
  <si>
    <t>外出务工脱贫劳动力（含监测帮扶对象）稳定就业</t>
  </si>
  <si>
    <t>永仁县一次性外出务工交通补助</t>
  </si>
  <si>
    <t>2023年下达我县省外务工任务2400人，除稳岗就业未返乡人员，给予新增外出务工脱贫劳动力（含监测帮扶对象）稳定就业800人，省外务工补贴，按1000元/人预算资金80万。</t>
  </si>
  <si>
    <t>支持帮扶脱贫户和监测对象外出务工800人，跨省务工脱贫劳动力一次性交通补助</t>
  </si>
  <si>
    <t>人社局</t>
  </si>
  <si>
    <t>永仁县比亚迪高质量培训务工补助项目</t>
  </si>
  <si>
    <t>开展脱贫劳动力外出比亚迪公司技能培训15人，培训补贴人均操作工3800元/人，实级技术工10000元/人。</t>
  </si>
  <si>
    <t>为脱贫户和监测户提供定向培训机构培训费用补助，培训补贴人均操作工3800元/人，实级技术工10000元/人。帮助脱贫户和监测户通过提高自身技能实现到定点企业比亚迪高质量务工，从而通过提高脱贫户和监测户工资收入人均年收入5000元以上，达到脱贫户和监测户的稳定增收16%以上。</t>
  </si>
  <si>
    <t>2023年新增脱贫劳动力技能培训项目</t>
  </si>
  <si>
    <t>开展脱贫劳动力技能培训1025人，培训补贴人均1200元，其中：生活交通费补贴人均800元。（具体：永定100人、宜就185人、维的100人、莲池100人、猛虎100人、中和220人、永兴220人）</t>
  </si>
  <si>
    <t>完成脱贫劳动力技能培训1025人</t>
  </si>
  <si>
    <t>教育帮扶</t>
  </si>
  <si>
    <t>永仁县“雨露计划”职业教育补助</t>
  </si>
  <si>
    <t>“雨露计划”职业教育补助中高等职业教育学生537名。</t>
  </si>
  <si>
    <t>为537名中高等职业学生实施“雨露计划”补助，减轻家庭教育负担。</t>
  </si>
  <si>
    <t>其他（当此项金额超过总额的5%时，各州（市）需审核是否存在分类错误情况。）</t>
  </si>
  <si>
    <t>项目管理费（永定镇）</t>
  </si>
  <si>
    <t>实施项目的前期地勘、方案编制、监理、审计费用。</t>
  </si>
  <si>
    <t>提高资金使用效益，充分发挥项目应有作用，确保项目可行性。</t>
  </si>
  <si>
    <t>项目管理费（莲池乡）</t>
  </si>
  <si>
    <t>项目管理费（宜就镇）</t>
  </si>
  <si>
    <t>项目管理费（猛虎乡）</t>
  </si>
  <si>
    <t>项目管理费（中和镇）</t>
  </si>
  <si>
    <t>项目管理费（维的乡）</t>
  </si>
  <si>
    <t>项目管理费（永兴乡）</t>
  </si>
  <si>
    <t>项目管理费</t>
  </si>
  <si>
    <t>乡村振兴局</t>
  </si>
  <si>
    <t>莲池乡村庄规划编制项目</t>
  </si>
  <si>
    <t>3个行政村开展“多规合一”实施用性村庄规划。</t>
  </si>
  <si>
    <t>2023.6.29</t>
  </si>
  <si>
    <t>强化政府空间管控能力，实现国土空间集约、高效、可持续利用，为建设建设生态美丽宜居乡村。</t>
  </si>
  <si>
    <t>县自然资源局</t>
  </si>
  <si>
    <t>宜就镇村庄规划编制项目</t>
  </si>
  <si>
    <t>8个行政村开展“多规合一”实施用性村庄规划。</t>
  </si>
  <si>
    <t>猛虎乡村庄规划编制项目</t>
  </si>
  <si>
    <t>2个行政村开展“多规合一”实施用性村庄规划。</t>
  </si>
  <si>
    <t>永兴乡村庄规划编制项目</t>
  </si>
  <si>
    <t>7个行政村开展“多规合一”实施用性村庄规划。</t>
  </si>
  <si>
    <t>维的乡村庄规划编制项目</t>
  </si>
  <si>
    <t>永定镇村庄规划编制项目</t>
  </si>
  <si>
    <t>5个行政村开展“多规合一”实施用性村庄规划。</t>
  </si>
  <si>
    <t>中和镇村庄规划编制项目</t>
  </si>
  <si>
    <t>6个行政村开展“多规合一”实施用性村庄规划。</t>
  </si>
  <si>
    <t>填表说明：1.综合类项目归类以资金投入占比较大的项目类型填列。</t>
  </si>
  <si>
    <t>2.不能新增项目类型。确实无法分类的填到十三项第4小项中。</t>
  </si>
  <si>
    <t>附表4</t>
  </si>
  <si>
    <r>
      <t>永仁</t>
    </r>
    <r>
      <rPr>
        <b/>
        <u val="single"/>
        <sz val="20"/>
        <color indexed="8"/>
        <rFont val="方正小标宋简体"/>
        <family val="4"/>
      </rPr>
      <t>县整合方案项目类型投入情况统计表</t>
    </r>
  </si>
  <si>
    <t>项目类别</t>
  </si>
  <si>
    <t>整合财政涉农资金投入（万元）</t>
  </si>
  <si>
    <t>基础设施建设</t>
  </si>
  <si>
    <t>监测帮扶对象公益性岗位</t>
  </si>
  <si>
    <r>
      <t>外出</t>
    </r>
    <r>
      <rPr>
        <sz val="10"/>
        <rFont val="方正仿宋_GBK"/>
        <family val="4"/>
      </rPr>
      <t>务工脱贫劳动力（含监测帮扶对象）稳定就业</t>
    </r>
  </si>
  <si>
    <t>雨露计划</t>
  </si>
  <si>
    <t>填表说明：1.汇总统计各类项目投入数，不需统计具体项目。</t>
  </si>
  <si>
    <t>2.大类细分为“产业发展”和“基础设施建设”与季度报表中口径一致。其中标注为绿色部分可纳入产业投入统计口径，在表3中“是否属于产业类项目”可以选择“是”，“水利发展”“农村道路建设”中与产业发展直接相关的项目可以选择“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</si>
</sst>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Red]\(0.0000\)"/>
    <numFmt numFmtId="178" formatCode="0_ "/>
  </numFmts>
  <fonts count="53">
    <font>
      <sz val="12"/>
      <name val="宋体"/>
      <family val="0"/>
    </font>
    <font>
      <sz val="11"/>
      <name val="宋体"/>
      <family val="0"/>
    </font>
    <font>
      <sz val="12"/>
      <color indexed="8"/>
      <name val="宋体"/>
      <family val="0"/>
    </font>
    <font>
      <b/>
      <sz val="20"/>
      <color indexed="8"/>
      <name val="华文中宋"/>
      <family val="0"/>
    </font>
    <font>
      <sz val="10"/>
      <color indexed="8"/>
      <name val="宋体"/>
      <family val="0"/>
    </font>
    <font>
      <b/>
      <sz val="12"/>
      <color indexed="8"/>
      <name val="宋体"/>
      <family val="0"/>
    </font>
    <font>
      <b/>
      <sz val="16"/>
      <color indexed="8"/>
      <name val="黑体"/>
      <family val="3"/>
    </font>
    <font>
      <b/>
      <sz val="20"/>
      <color indexed="8"/>
      <name val="方正小标宋简体"/>
      <family val="4"/>
    </font>
    <font>
      <b/>
      <u val="single"/>
      <sz val="20"/>
      <color indexed="8"/>
      <name val="方正小标宋简体"/>
      <family val="4"/>
    </font>
    <font>
      <b/>
      <sz val="10"/>
      <color indexed="8"/>
      <name val="方正仿宋_GBK"/>
      <family val="4"/>
    </font>
    <font>
      <sz val="10"/>
      <color indexed="8"/>
      <name val="方正仿宋_GBK"/>
      <family val="4"/>
    </font>
    <font>
      <b/>
      <sz val="16"/>
      <color indexed="8"/>
      <name val="方正仿宋_GBK"/>
      <family val="4"/>
    </font>
    <font>
      <b/>
      <sz val="16"/>
      <color indexed="8"/>
      <name val="宋体"/>
      <family val="0"/>
    </font>
    <font>
      <sz val="10"/>
      <name val="方正仿宋_GBK"/>
      <family val="4"/>
    </font>
    <font>
      <sz val="10"/>
      <color indexed="10"/>
      <name val="方正仿宋_GBK"/>
      <family val="4"/>
    </font>
    <font>
      <sz val="11"/>
      <color indexed="8"/>
      <name val="宋体"/>
      <family val="0"/>
    </font>
    <font>
      <b/>
      <sz val="20"/>
      <name val="华文中宋"/>
      <family val="0"/>
    </font>
    <font>
      <sz val="10"/>
      <name val="宋体"/>
      <family val="0"/>
    </font>
    <font>
      <b/>
      <sz val="10"/>
      <name val="宋体"/>
      <family val="0"/>
    </font>
    <font>
      <b/>
      <sz val="12"/>
      <name val="宋体"/>
      <family val="0"/>
    </font>
    <font>
      <b/>
      <sz val="16"/>
      <name val="黑体"/>
      <family val="3"/>
    </font>
    <font>
      <b/>
      <sz val="20"/>
      <name val="方正小标宋简体"/>
      <family val="4"/>
    </font>
    <font>
      <b/>
      <sz val="10"/>
      <name val="方正仿宋_GBK"/>
      <family val="4"/>
    </font>
    <font>
      <b/>
      <sz val="8"/>
      <name val="宋体"/>
      <family val="0"/>
    </font>
    <font>
      <sz val="8"/>
      <name val="宋体"/>
      <family val="0"/>
    </font>
    <font>
      <b/>
      <sz val="12"/>
      <name val="华文中宋"/>
      <family val="0"/>
    </font>
    <font>
      <b/>
      <sz val="10"/>
      <color indexed="8"/>
      <name val="宋体"/>
      <family val="0"/>
    </font>
    <font>
      <b/>
      <sz val="11"/>
      <color indexed="8"/>
      <name val="宋体"/>
      <family val="0"/>
    </font>
    <font>
      <b/>
      <sz val="14"/>
      <name val="黑体"/>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b/>
      <sz val="20"/>
      <color rgb="FF000000"/>
      <name val="方正小标宋简体"/>
      <family val="4"/>
    </font>
    <font>
      <b/>
      <u val="single"/>
      <sz val="20"/>
      <color rgb="FF000000"/>
      <name val="方正小标宋简体"/>
      <family val="4"/>
    </font>
    <font>
      <sz val="10"/>
      <color rgb="FFFF0000"/>
      <name val="方正仿宋_GBK"/>
      <family val="4"/>
    </font>
    <font>
      <b/>
      <sz val="8"/>
      <name val="Calibri Light"/>
      <family val="0"/>
    </font>
    <font>
      <sz val="8"/>
      <name val="Calibri Light"/>
      <family val="0"/>
    </font>
    <font>
      <b/>
      <sz val="12"/>
      <color rgb="FF000000"/>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3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right>
        <color indexed="63"/>
      </right>
      <top style="thin"/>
      <bottom style="thin"/>
    </border>
    <border>
      <left style="thin"/>
      <right style="thin"/>
      <top>
        <color indexed="63"/>
      </top>
      <bottom>
        <color indexed="63"/>
      </bottom>
    </border>
    <border>
      <left/>
      <right style="thin"/>
      <top style="thin"/>
      <bottom>
        <color indexed="63"/>
      </bottom>
    </border>
    <border>
      <left style="thin"/>
      <right style="thin"/>
      <top>
        <color indexed="63"/>
      </top>
      <bottom style="thin"/>
    </border>
    <border>
      <left/>
      <right style="thin"/>
      <top>
        <color indexed="63"/>
      </top>
      <bottom style="thin"/>
    </border>
    <border>
      <left style="thin">
        <color rgb="FF000000"/>
      </left>
      <right style="thin">
        <color rgb="FF000000"/>
      </right>
      <top style="thin">
        <color rgb="FF000000"/>
      </top>
      <bottom style="thin">
        <color rgb="FF000000"/>
      </bottom>
    </border>
    <border>
      <left style="thin"/>
      <right style="thin"/>
      <top/>
      <bottom style="thin"/>
    </border>
    <border>
      <left>
        <color indexed="63"/>
      </left>
      <right>
        <color indexed="63"/>
      </right>
      <top style="thin"/>
      <bottom style="thin"/>
    </border>
    <border>
      <left>
        <color indexed="63"/>
      </left>
      <right style="thin"/>
      <top style="thin"/>
      <bottom style="thin"/>
    </border>
    <border>
      <left style="thin">
        <color rgb="FF000000"/>
      </left>
      <right/>
      <top style="thin">
        <color rgb="FF000000"/>
      </top>
      <bottom style="thin">
        <color rgb="FF000000"/>
      </bottom>
    </border>
    <border>
      <left style="thin"/>
      <right/>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5"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27"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15" fillId="4" borderId="0" applyNumberFormat="0" applyBorder="0" applyAlignment="0" applyProtection="0"/>
    <xf numFmtId="0" fontId="1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15" fillId="2" borderId="0" applyNumberFormat="0" applyBorder="0" applyAlignment="0" applyProtection="0"/>
    <xf numFmtId="0" fontId="15" fillId="8" borderId="0" applyNumberFormat="0" applyBorder="0" applyAlignment="0" applyProtection="0"/>
    <xf numFmtId="0" fontId="45" fillId="3" borderId="0" applyNumberFormat="0" applyBorder="0" applyAlignment="0" applyProtection="0"/>
    <xf numFmtId="0" fontId="45" fillId="16"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15" fillId="6" borderId="0" applyNumberFormat="0" applyBorder="0" applyAlignment="0" applyProtection="0"/>
    <xf numFmtId="0" fontId="15" fillId="14" borderId="0" applyNumberFormat="0" applyBorder="0" applyAlignment="0" applyProtection="0"/>
    <xf numFmtId="0" fontId="45" fillId="14" borderId="0" applyNumberFormat="0" applyBorder="0" applyAlignment="0" applyProtection="0"/>
    <xf numFmtId="0" fontId="0" fillId="0" borderId="0">
      <alignment vertical="center"/>
      <protection/>
    </xf>
    <xf numFmtId="0" fontId="15" fillId="0" borderId="0" applyProtection="0">
      <alignment vertical="center"/>
    </xf>
    <xf numFmtId="0" fontId="15" fillId="0" borderId="0" applyProtection="0">
      <alignment vertical="center"/>
    </xf>
    <xf numFmtId="0" fontId="0" fillId="0" borderId="0">
      <alignment vertical="center"/>
      <protection/>
    </xf>
    <xf numFmtId="0" fontId="0" fillId="0" borderId="0">
      <alignment vertical="center"/>
      <protection/>
    </xf>
    <xf numFmtId="0" fontId="46" fillId="0" borderId="0">
      <alignment/>
      <protection/>
    </xf>
  </cellStyleXfs>
  <cellXfs count="149">
    <xf numFmtId="0" fontId="0" fillId="0" borderId="0" xfId="0" applyAlignment="1">
      <alignment vertical="center"/>
    </xf>
    <xf numFmtId="0" fontId="2"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vertical="center"/>
    </xf>
    <xf numFmtId="0" fontId="5" fillId="0" borderId="0" xfId="0" applyFont="1" applyFill="1" applyAlignment="1">
      <alignment vertical="center"/>
    </xf>
    <xf numFmtId="0" fontId="5" fillId="4" borderId="0" xfId="0" applyFont="1" applyFill="1" applyAlignment="1">
      <alignment vertical="center"/>
    </xf>
    <xf numFmtId="0" fontId="6" fillId="4" borderId="0" xfId="0" applyFont="1" applyFill="1" applyAlignment="1">
      <alignment horizontal="left" vertical="center"/>
    </xf>
    <xf numFmtId="0" fontId="47" fillId="4" borderId="0" xfId="0" applyFont="1" applyFill="1" applyAlignment="1">
      <alignment horizontal="center" vertical="center"/>
    </xf>
    <xf numFmtId="0" fontId="48" fillId="4" borderId="0" xfId="0" applyFont="1" applyFill="1" applyAlignment="1">
      <alignment horizontal="center" vertical="center"/>
    </xf>
    <xf numFmtId="0" fontId="9" fillId="4" borderId="9" xfId="0" applyFont="1" applyFill="1" applyBorder="1" applyAlignment="1">
      <alignment horizontal="left" vertical="center"/>
    </xf>
    <xf numFmtId="0" fontId="10" fillId="4" borderId="9" xfId="0" applyFont="1" applyFill="1" applyBorder="1" applyAlignment="1">
      <alignment horizontal="left" vertical="center"/>
    </xf>
    <xf numFmtId="0" fontId="10" fillId="4" borderId="0" xfId="0" applyFont="1" applyFill="1" applyAlignment="1">
      <alignment horizontal="center" vertical="center"/>
    </xf>
    <xf numFmtId="0" fontId="11" fillId="4" borderId="10"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2" fillId="4" borderId="10" xfId="0" applyFont="1" applyFill="1" applyBorder="1" applyAlignment="1">
      <alignment horizontal="center" vertical="center"/>
    </xf>
    <xf numFmtId="0" fontId="9" fillId="4" borderId="10" xfId="0" applyFont="1" applyFill="1" applyBorder="1" applyAlignment="1">
      <alignment horizontal="center" vertical="center" wrapText="1"/>
    </xf>
    <xf numFmtId="0" fontId="4" fillId="4" borderId="10" xfId="0" applyFont="1" applyFill="1" applyBorder="1" applyAlignment="1">
      <alignment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13" fillId="4"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49" fillId="4" borderId="10"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5" fillId="0" borderId="0" xfId="0" applyNumberFormat="1" applyFont="1" applyFill="1" applyAlignment="1">
      <alignment horizontal="left" vertical="center" wrapText="1"/>
    </xf>
    <xf numFmtId="0" fontId="5" fillId="0" borderId="0" xfId="0" applyFont="1" applyFill="1" applyAlignment="1">
      <alignment horizontal="left" vertical="center" wrapText="1"/>
    </xf>
    <xf numFmtId="0" fontId="0" fillId="0" borderId="0" xfId="0" applyFont="1" applyFill="1" applyAlignment="1">
      <alignment vertical="center"/>
    </xf>
    <xf numFmtId="0" fontId="16" fillId="0" borderId="0" xfId="0" applyFont="1" applyFill="1" applyAlignment="1">
      <alignment vertical="center"/>
    </xf>
    <xf numFmtId="0" fontId="17" fillId="0" borderId="0" xfId="0" applyFont="1" applyFill="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0" fontId="20" fillId="0" borderId="0" xfId="0" applyFont="1" applyFill="1" applyAlignment="1">
      <alignment horizontal="left" vertical="center"/>
    </xf>
    <xf numFmtId="0" fontId="21" fillId="0" borderId="0" xfId="0" applyFont="1" applyFill="1" applyAlignment="1">
      <alignment horizontal="center" vertical="center"/>
    </xf>
    <xf numFmtId="0" fontId="22" fillId="0" borderId="9" xfId="0" applyFont="1" applyFill="1" applyBorder="1" applyAlignment="1">
      <alignment horizontal="left" vertical="center"/>
    </xf>
    <xf numFmtId="0" fontId="13" fillId="0" borderId="9" xfId="0" applyFont="1" applyFill="1" applyBorder="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0" xfId="0" applyFont="1" applyFill="1" applyAlignment="1">
      <alignment vertical="center"/>
    </xf>
    <xf numFmtId="0" fontId="13" fillId="0" borderId="0" xfId="0" applyFont="1" applyFill="1" applyAlignment="1">
      <alignment horizontal="center" vertical="center"/>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51" fillId="0" borderId="10"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0" borderId="17" xfId="0" applyFont="1" applyFill="1" applyBorder="1" applyAlignment="1">
      <alignment horizontal="left" vertical="center" wrapText="1"/>
    </xf>
    <xf numFmtId="0" fontId="51" fillId="0" borderId="10" xfId="0" applyFont="1" applyFill="1" applyBorder="1" applyAlignment="1">
      <alignment horizontal="left" vertical="center" wrapText="1"/>
    </xf>
    <xf numFmtId="176" fontId="51" fillId="0" borderId="17" xfId="0" applyNumberFormat="1" applyFont="1" applyFill="1" applyBorder="1" applyAlignment="1">
      <alignment horizontal="center" vertical="center" wrapText="1"/>
    </xf>
    <xf numFmtId="177" fontId="51" fillId="0" borderId="17" xfId="0" applyNumberFormat="1" applyFont="1" applyFill="1" applyBorder="1" applyAlignment="1">
      <alignment horizontal="center" vertical="center" wrapText="1"/>
    </xf>
    <xf numFmtId="176" fontId="51" fillId="0" borderId="17" xfId="0" applyNumberFormat="1" applyFont="1" applyFill="1" applyBorder="1" applyAlignment="1">
      <alignment horizontal="left" vertical="center" wrapText="1"/>
    </xf>
    <xf numFmtId="176" fontId="51" fillId="0" borderId="10" xfId="0" applyNumberFormat="1" applyFont="1" applyFill="1" applyBorder="1" applyAlignment="1">
      <alignment horizontal="center" vertical="center" wrapText="1"/>
    </xf>
    <xf numFmtId="176" fontId="51" fillId="0" borderId="18" xfId="0" applyNumberFormat="1" applyFont="1" applyFill="1" applyBorder="1" applyAlignment="1">
      <alignment horizontal="left" vertical="center" wrapText="1"/>
    </xf>
    <xf numFmtId="0" fontId="51" fillId="0" borderId="17" xfId="0" applyNumberFormat="1" applyFont="1" applyFill="1" applyBorder="1" applyAlignment="1">
      <alignment horizontal="center" vertical="center" wrapText="1"/>
    </xf>
    <xf numFmtId="177" fontId="51" fillId="0" borderId="17" xfId="0" applyNumberFormat="1" applyFont="1" applyFill="1" applyBorder="1" applyAlignment="1">
      <alignment horizontal="left" vertical="center" wrapText="1"/>
    </xf>
    <xf numFmtId="0" fontId="51" fillId="0" borderId="17" xfId="0" applyNumberFormat="1" applyFont="1" applyFill="1" applyBorder="1" applyAlignment="1">
      <alignment horizontal="left" vertical="center" wrapText="1"/>
    </xf>
    <xf numFmtId="176" fontId="51" fillId="0" borderId="17" xfId="0" applyNumberFormat="1" applyFont="1" applyFill="1" applyBorder="1" applyAlignment="1">
      <alignment horizontal="center" vertical="center"/>
    </xf>
    <xf numFmtId="0" fontId="51" fillId="0" borderId="17" xfId="0" applyNumberFormat="1" applyFont="1" applyFill="1" applyBorder="1" applyAlignment="1">
      <alignment horizontal="center" vertical="center"/>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0" fontId="51" fillId="0" borderId="0" xfId="0" applyFont="1" applyFill="1" applyBorder="1" applyAlignment="1">
      <alignment horizontal="left" vertical="center"/>
    </xf>
    <xf numFmtId="0" fontId="51" fillId="0" borderId="10" xfId="0" applyFont="1" applyFill="1" applyBorder="1" applyAlignment="1">
      <alignment horizontal="justify" vertical="center" wrapText="1"/>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178" fontId="51" fillId="0" borderId="17" xfId="0" applyNumberFormat="1" applyFont="1" applyFill="1" applyBorder="1" applyAlignment="1">
      <alignment horizontal="center" vertical="center" wrapText="1"/>
    </xf>
    <xf numFmtId="49" fontId="51" fillId="0" borderId="17" xfId="0" applyNumberFormat="1" applyFont="1" applyFill="1" applyBorder="1" applyAlignment="1">
      <alignment horizontal="center" vertical="center" wrapText="1"/>
    </xf>
    <xf numFmtId="57" fontId="51" fillId="0" borderId="17" xfId="0" applyNumberFormat="1" applyFont="1" applyFill="1" applyBorder="1" applyAlignment="1">
      <alignment horizontal="center" vertical="center"/>
    </xf>
    <xf numFmtId="176" fontId="51" fillId="0" borderId="10" xfId="0" applyNumberFormat="1" applyFont="1" applyFill="1" applyBorder="1" applyAlignment="1">
      <alignment horizontal="left" vertical="center" wrapText="1"/>
    </xf>
    <xf numFmtId="0" fontId="51" fillId="0" borderId="10" xfId="0" applyNumberFormat="1" applyFont="1" applyFill="1" applyBorder="1" applyAlignment="1">
      <alignment horizontal="center" vertical="center" wrapText="1"/>
    </xf>
    <xf numFmtId="176" fontId="51" fillId="0" borderId="21" xfId="0" applyNumberFormat="1" applyFont="1" applyFill="1" applyBorder="1" applyAlignment="1">
      <alignment horizontal="left" vertical="center" wrapText="1"/>
    </xf>
    <xf numFmtId="0" fontId="50" fillId="0" borderId="22" xfId="0" applyFont="1" applyFill="1" applyBorder="1" applyAlignment="1">
      <alignment horizontal="left" vertical="center" wrapText="1"/>
    </xf>
    <xf numFmtId="0" fontId="51" fillId="0" borderId="22" xfId="0" applyFont="1" applyFill="1" applyBorder="1" applyAlignment="1">
      <alignment horizontal="left" vertical="center" wrapText="1"/>
    </xf>
    <xf numFmtId="177" fontId="51" fillId="0" borderId="10" xfId="0" applyNumberFormat="1" applyFont="1" applyFill="1" applyBorder="1" applyAlignment="1">
      <alignment horizontal="left" vertical="center" wrapText="1"/>
    </xf>
    <xf numFmtId="0" fontId="50" fillId="0" borderId="10" xfId="0" applyFont="1" applyFill="1" applyBorder="1" applyAlignment="1">
      <alignment horizontal="justify" vertical="center" wrapText="1"/>
    </xf>
    <xf numFmtId="0" fontId="51" fillId="0" borderId="23" xfId="0" applyFont="1" applyFill="1" applyBorder="1" applyAlignment="1">
      <alignment horizontal="center" vertical="center" wrapText="1"/>
    </xf>
    <xf numFmtId="0" fontId="1" fillId="0" borderId="0" xfId="0" applyFont="1" applyAlignment="1">
      <alignment vertical="center"/>
    </xf>
    <xf numFmtId="0" fontId="25" fillId="0" borderId="0" xfId="0" applyFont="1" applyAlignment="1">
      <alignment vertical="center"/>
    </xf>
    <xf numFmtId="0" fontId="0" fillId="0" borderId="0" xfId="0" applyAlignment="1">
      <alignment horizontal="left" vertical="center"/>
    </xf>
    <xf numFmtId="0" fontId="0" fillId="0" borderId="0" xfId="0" applyFont="1" applyAlignment="1">
      <alignment vertical="center"/>
    </xf>
    <xf numFmtId="0" fontId="5" fillId="4" borderId="0" xfId="0" applyFont="1" applyFill="1" applyAlignment="1">
      <alignment horizontal="justify" vertical="center"/>
    </xf>
    <xf numFmtId="0" fontId="15" fillId="4" borderId="0" xfId="0" applyFont="1" applyFill="1" applyAlignment="1">
      <alignment vertical="center"/>
    </xf>
    <xf numFmtId="0" fontId="52" fillId="4" borderId="0" xfId="0" applyFont="1" applyFill="1" applyAlignment="1">
      <alignment horizontal="center" vertical="center"/>
    </xf>
    <xf numFmtId="0" fontId="5" fillId="4" borderId="0" xfId="0" applyFont="1" applyFill="1" applyAlignment="1">
      <alignment horizontal="center" vertical="center"/>
    </xf>
    <xf numFmtId="0" fontId="7" fillId="4" borderId="0" xfId="0" applyFont="1" applyFill="1" applyAlignment="1">
      <alignment horizontal="center" vertical="center"/>
    </xf>
    <xf numFmtId="0" fontId="4" fillId="4" borderId="0" xfId="0" applyFont="1" applyFill="1" applyAlignment="1">
      <alignment horizontal="right" vertical="center"/>
    </xf>
    <xf numFmtId="0" fontId="2" fillId="4" borderId="0" xfId="0" applyFont="1" applyFill="1" applyAlignment="1">
      <alignment horizontal="right" vertical="center"/>
    </xf>
    <xf numFmtId="0" fontId="0" fillId="0" borderId="10" xfId="0" applyBorder="1" applyAlignment="1">
      <alignment horizontal="center" vertical="center"/>
    </xf>
    <xf numFmtId="0" fontId="5" fillId="4" borderId="24"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27" fillId="0" borderId="10" xfId="65" applyNumberFormat="1" applyFont="1" applyFill="1" applyBorder="1" applyAlignment="1" applyProtection="1">
      <alignment horizontal="center" vertical="center" wrapText="1"/>
      <protection/>
    </xf>
    <xf numFmtId="0" fontId="19" fillId="19" borderId="10" xfId="66" applyNumberFormat="1" applyFont="1" applyFill="1" applyBorder="1" applyAlignment="1" applyProtection="1">
      <alignment horizontal="center" vertical="center" wrapText="1"/>
      <protection/>
    </xf>
    <xf numFmtId="0" fontId="18" fillId="19" borderId="10" xfId="66" applyNumberFormat="1" applyFont="1" applyFill="1" applyBorder="1" applyAlignment="1" applyProtection="1">
      <alignment horizontal="center" vertical="center" wrapText="1"/>
      <protection/>
    </xf>
    <xf numFmtId="49" fontId="0" fillId="0" borderId="29" xfId="0" applyNumberFormat="1" applyFont="1" applyFill="1" applyBorder="1" applyAlignment="1">
      <alignment horizontal="left" vertical="center" wrapText="1"/>
    </xf>
    <xf numFmtId="49" fontId="0" fillId="0" borderId="19" xfId="0" applyNumberFormat="1" applyFont="1" applyFill="1" applyBorder="1" applyAlignment="1">
      <alignment horizontal="left" vertical="center" wrapText="1"/>
    </xf>
    <xf numFmtId="49" fontId="0" fillId="0" borderId="20" xfId="0" applyNumberFormat="1" applyFont="1" applyFill="1" applyBorder="1" applyAlignment="1">
      <alignment horizontal="left" vertical="center" wrapText="1"/>
    </xf>
    <xf numFmtId="176" fontId="17" fillId="0" borderId="10" xfId="0" applyNumberFormat="1"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4" fillId="4" borderId="10" xfId="0" applyFont="1" applyFill="1" applyBorder="1" applyAlignment="1">
      <alignment horizontal="justify" vertical="center" wrapText="1"/>
    </xf>
    <xf numFmtId="0" fontId="18" fillId="19" borderId="10" xfId="66" applyNumberFormat="1" applyFont="1" applyFill="1" applyBorder="1" applyAlignment="1" applyProtection="1">
      <alignment vertical="center" wrapText="1"/>
      <protection/>
    </xf>
    <xf numFmtId="0" fontId="18" fillId="19" borderId="10" xfId="66" applyNumberFormat="1" applyFont="1" applyFill="1" applyBorder="1" applyAlignment="1" applyProtection="1">
      <alignment horizontal="left" vertical="center" wrapText="1"/>
      <protection/>
    </xf>
    <xf numFmtId="0" fontId="4" fillId="4" borderId="10" xfId="0" applyFont="1" applyFill="1" applyBorder="1" applyAlignment="1">
      <alignment horizontal="left" vertical="center" wrapText="1"/>
    </xf>
    <xf numFmtId="0" fontId="26" fillId="4" borderId="10" xfId="0" applyFont="1" applyFill="1" applyBorder="1" applyAlignment="1">
      <alignment horizontal="justify" vertical="center" wrapText="1"/>
    </xf>
    <xf numFmtId="0" fontId="5" fillId="0" borderId="10" xfId="65" applyNumberFormat="1" applyFont="1" applyFill="1" applyBorder="1" applyAlignment="1" applyProtection="1">
      <alignment horizontal="left" vertical="center" wrapText="1"/>
      <protection/>
    </xf>
    <xf numFmtId="0" fontId="2" fillId="0" borderId="29" xfId="65" applyNumberFormat="1" applyFont="1" applyFill="1" applyBorder="1" applyAlignment="1" applyProtection="1">
      <alignment horizontal="left" vertical="center" wrapText="1"/>
      <protection/>
    </xf>
    <xf numFmtId="0" fontId="2" fillId="0" borderId="19" xfId="65" applyNumberFormat="1" applyFont="1" applyFill="1" applyBorder="1" applyAlignment="1" applyProtection="1">
      <alignment horizontal="left" vertical="center" wrapText="1"/>
      <protection/>
    </xf>
    <xf numFmtId="0" fontId="2" fillId="0" borderId="20" xfId="65" applyNumberFormat="1" applyFont="1" applyFill="1" applyBorder="1" applyAlignment="1" applyProtection="1">
      <alignment horizontal="left" vertical="center" wrapText="1"/>
      <protection/>
    </xf>
    <xf numFmtId="0" fontId="2" fillId="4" borderId="29" xfId="0" applyFont="1" applyFill="1" applyBorder="1" applyAlignment="1">
      <alignment horizontal="left" vertical="center" wrapText="1"/>
    </xf>
    <xf numFmtId="0" fontId="2" fillId="4" borderId="19" xfId="0" applyFont="1" applyFill="1" applyBorder="1" applyAlignment="1">
      <alignment horizontal="left" vertical="center" wrapText="1"/>
    </xf>
    <xf numFmtId="0" fontId="2" fillId="4" borderId="20" xfId="0" applyFont="1" applyFill="1" applyBorder="1" applyAlignment="1">
      <alignment horizontal="left" vertical="center" wrapText="1"/>
    </xf>
    <xf numFmtId="43" fontId="18" fillId="0" borderId="10" xfId="15" applyNumberFormat="1" applyFont="1" applyFill="1" applyBorder="1" applyAlignment="1">
      <alignment horizontal="center" vertical="center" wrapText="1"/>
    </xf>
    <xf numFmtId="0" fontId="5" fillId="4" borderId="29" xfId="0" applyFont="1" applyFill="1" applyBorder="1" applyAlignment="1">
      <alignment horizontal="left" vertical="center" wrapText="1"/>
    </xf>
    <xf numFmtId="0" fontId="5" fillId="4" borderId="19"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4" fillId="4" borderId="10" xfId="0" applyFont="1" applyFill="1" applyBorder="1" applyAlignment="1">
      <alignment horizontal="justify" vertical="center" wrapText="1"/>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0" xfId="0" applyNumberFormat="1" applyFont="1" applyFill="1" applyAlignment="1">
      <alignment horizontal="left" vertical="center" wrapText="1"/>
    </xf>
    <xf numFmtId="0" fontId="0" fillId="0" borderId="0" xfId="0" applyFont="1" applyFill="1" applyAlignment="1">
      <alignment horizontal="left" vertical="center"/>
    </xf>
    <xf numFmtId="0" fontId="26" fillId="0" borderId="0" xfId="0" applyFont="1" applyFill="1" applyBorder="1" applyAlignment="1">
      <alignment horizontal="center" vertical="center" wrapText="1"/>
    </xf>
    <xf numFmtId="0" fontId="17" fillId="0" borderId="0" xfId="0" applyFont="1" applyFill="1" applyAlignment="1">
      <alignment horizontal="center" vertical="center" wrapText="1"/>
    </xf>
    <xf numFmtId="176" fontId="4" fillId="4"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0" xfId="0" applyFill="1" applyAlignment="1">
      <alignment vertical="center"/>
    </xf>
    <xf numFmtId="0" fontId="28" fillId="4" borderId="0" xfId="0" applyFont="1" applyFill="1" applyAlignment="1">
      <alignment vertical="center"/>
    </xf>
    <xf numFmtId="0" fontId="0" fillId="4" borderId="0" xfId="0" applyFill="1" applyAlignment="1">
      <alignment vertical="center"/>
    </xf>
    <xf numFmtId="0" fontId="21" fillId="4" borderId="0" xfId="0" applyFont="1" applyFill="1" applyAlignment="1">
      <alignment horizontal="center" vertical="center"/>
    </xf>
    <xf numFmtId="0" fontId="25" fillId="0" borderId="0" xfId="0" applyFont="1" applyFill="1" applyAlignment="1">
      <alignment vertical="center"/>
    </xf>
    <xf numFmtId="0" fontId="17" fillId="4" borderId="10" xfId="0" applyFont="1" applyFill="1" applyBorder="1" applyAlignment="1">
      <alignment horizontal="center" vertical="center"/>
    </xf>
    <xf numFmtId="0" fontId="17" fillId="4" borderId="10" xfId="0" applyFont="1" applyFill="1" applyBorder="1" applyAlignment="1">
      <alignment horizontal="left" vertical="center"/>
    </xf>
    <xf numFmtId="0" fontId="17" fillId="0" borderId="10" xfId="0" applyFont="1" applyFill="1" applyBorder="1" applyAlignment="1">
      <alignment horizontal="center" vertical="center"/>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10_2016年计划减贫人员花名小贾" xfId="64"/>
    <cellStyle name="常规 2_2-1统计表_1" xfId="65"/>
    <cellStyle name="常规 2 2" xfId="66"/>
    <cellStyle name="常规 2" xfId="67"/>
    <cellStyle name="常规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6"/>
  <sheetViews>
    <sheetView zoomScaleSheetLayoutView="100" workbookViewId="0" topLeftCell="A1">
      <selection activeCell="D12" sqref="D12"/>
    </sheetView>
  </sheetViews>
  <sheetFormatPr defaultColWidth="9.00390625" defaultRowHeight="14.25"/>
  <cols>
    <col min="1" max="1" width="77.125" style="0" customWidth="1"/>
    <col min="2" max="2" width="11.25390625" style="0" customWidth="1"/>
    <col min="3" max="3" width="23.75390625" style="0" customWidth="1"/>
    <col min="4" max="4" width="9.00390625" style="141" customWidth="1"/>
  </cols>
  <sheetData>
    <row r="1" spans="1:3" ht="18.75">
      <c r="A1" s="142" t="s">
        <v>0</v>
      </c>
      <c r="B1" s="143"/>
      <c r="C1" s="143"/>
    </row>
    <row r="2" spans="1:4" s="84" customFormat="1" ht="27">
      <c r="A2" s="144" t="s">
        <v>1</v>
      </c>
      <c r="B2" s="144"/>
      <c r="C2" s="144"/>
      <c r="D2" s="145"/>
    </row>
    <row r="3" spans="1:3" ht="25.5" customHeight="1">
      <c r="A3" s="146" t="s">
        <v>2</v>
      </c>
      <c r="B3" s="146" t="s">
        <v>3</v>
      </c>
      <c r="C3" s="146" t="s">
        <v>4</v>
      </c>
    </row>
    <row r="4" spans="1:3" ht="25.5" customHeight="1">
      <c r="A4" s="147" t="s">
        <v>5</v>
      </c>
      <c r="B4" s="146" t="s">
        <v>6</v>
      </c>
      <c r="C4" s="146" t="s">
        <v>6</v>
      </c>
    </row>
    <row r="5" spans="1:3" ht="25.5" customHeight="1">
      <c r="A5" s="147" t="s">
        <v>7</v>
      </c>
      <c r="B5" s="146" t="s">
        <v>8</v>
      </c>
      <c r="C5" s="148">
        <v>7</v>
      </c>
    </row>
    <row r="6" spans="1:3" ht="25.5" customHeight="1">
      <c r="A6" s="147" t="s">
        <v>9</v>
      </c>
      <c r="B6" s="146" t="s">
        <v>8</v>
      </c>
      <c r="C6" s="148">
        <v>63</v>
      </c>
    </row>
    <row r="7" spans="1:3" ht="25.5" customHeight="1">
      <c r="A7" s="147" t="s">
        <v>10</v>
      </c>
      <c r="B7" s="146" t="s">
        <v>11</v>
      </c>
      <c r="C7" s="148">
        <v>38355</v>
      </c>
    </row>
    <row r="8" spans="1:3" ht="25.5" customHeight="1">
      <c r="A8" s="147" t="s">
        <v>12</v>
      </c>
      <c r="B8" s="146" t="s">
        <v>11</v>
      </c>
      <c r="C8" s="148">
        <v>24212</v>
      </c>
    </row>
    <row r="9" spans="1:3" ht="25.5" customHeight="1">
      <c r="A9" s="147" t="s">
        <v>13</v>
      </c>
      <c r="B9" s="146" t="s">
        <v>14</v>
      </c>
      <c r="C9" s="148">
        <v>105215</v>
      </c>
    </row>
    <row r="10" spans="1:3" ht="25.5" customHeight="1">
      <c r="A10" s="147" t="s">
        <v>15</v>
      </c>
      <c r="B10" s="146" t="s">
        <v>14</v>
      </c>
      <c r="C10" s="148">
        <v>66176</v>
      </c>
    </row>
    <row r="11" spans="1:3" ht="25.5" customHeight="1">
      <c r="A11" s="147" t="s">
        <v>16</v>
      </c>
      <c r="B11" s="146" t="s">
        <v>17</v>
      </c>
      <c r="C11" s="148">
        <v>14356</v>
      </c>
    </row>
    <row r="12" spans="1:3" ht="25.5" customHeight="1">
      <c r="A12" s="147" t="s">
        <v>18</v>
      </c>
      <c r="B12" s="146" t="s">
        <v>19</v>
      </c>
      <c r="C12" s="148">
        <v>172668</v>
      </c>
    </row>
    <row r="13" spans="1:3" ht="25.5" customHeight="1">
      <c r="A13" s="147" t="s">
        <v>20</v>
      </c>
      <c r="B13" s="146" t="s">
        <v>19</v>
      </c>
      <c r="C13" s="105">
        <v>15166.77</v>
      </c>
    </row>
    <row r="14" spans="1:3" ht="25.5" customHeight="1">
      <c r="A14" s="147" t="s">
        <v>21</v>
      </c>
      <c r="B14" s="146" t="s">
        <v>19</v>
      </c>
      <c r="C14" s="146">
        <v>165951</v>
      </c>
    </row>
    <row r="15" spans="1:3" ht="25.5" customHeight="1">
      <c r="A15" s="147" t="s">
        <v>22</v>
      </c>
      <c r="B15" s="146" t="s">
        <v>19</v>
      </c>
      <c r="C15" s="146">
        <v>34465</v>
      </c>
    </row>
    <row r="16" spans="1:3" ht="25.5" customHeight="1">
      <c r="A16" s="147" t="s">
        <v>23</v>
      </c>
      <c r="B16" s="146" t="s">
        <v>19</v>
      </c>
      <c r="C16" s="146">
        <v>10794.57</v>
      </c>
    </row>
  </sheetData>
  <sheetProtection/>
  <mergeCells count="1">
    <mergeCell ref="A2:C2"/>
  </mergeCells>
  <printOptions horizontalCentered="1"/>
  <pageMargins left="0.9798611111111111" right="0.9798611111111111" top="0.7909722222222222" bottom="0.7909722222222222" header="0.5118055555555555" footer="0.7083333333333334"/>
  <pageSetup firstPageNumber="18"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O40"/>
  <sheetViews>
    <sheetView tabSelected="1" zoomScaleSheetLayoutView="100" workbookViewId="0" topLeftCell="A23">
      <selection activeCell="A31" sqref="A31:IV31"/>
    </sheetView>
  </sheetViews>
  <sheetFormatPr defaultColWidth="9.00390625" defaultRowHeight="14.25"/>
  <cols>
    <col min="1" max="1" width="3.875" style="0" customWidth="1"/>
    <col min="2" max="2" width="10.375" style="86" customWidth="1"/>
    <col min="3" max="3" width="9.50390625" style="86" customWidth="1"/>
    <col min="4" max="4" width="5.50390625" style="86" customWidth="1"/>
    <col min="5" max="5" width="29.75390625" style="86" customWidth="1"/>
    <col min="6" max="8" width="9.75390625" style="0" customWidth="1"/>
    <col min="9" max="11" width="8.25390625" style="0" customWidth="1"/>
  </cols>
  <sheetData>
    <row r="1" spans="2:11" s="83" customFormat="1" ht="25.5" customHeight="1">
      <c r="B1" s="87" t="s">
        <v>24</v>
      </c>
      <c r="C1" s="87"/>
      <c r="D1" s="87"/>
      <c r="E1" s="87"/>
      <c r="F1" s="88"/>
      <c r="G1" s="88"/>
      <c r="H1" s="88"/>
      <c r="I1" s="88"/>
      <c r="J1" s="88"/>
      <c r="K1" s="88"/>
    </row>
    <row r="2" spans="2:11" s="84" customFormat="1" ht="24" customHeight="1">
      <c r="B2" s="89" t="s">
        <v>25</v>
      </c>
      <c r="C2" s="90"/>
      <c r="D2" s="90"/>
      <c r="E2" s="90"/>
      <c r="F2" s="91"/>
      <c r="G2" s="91"/>
      <c r="H2" s="91"/>
      <c r="I2" s="91"/>
      <c r="J2" s="91"/>
      <c r="K2" s="91"/>
    </row>
    <row r="3" spans="1:11" ht="18" customHeight="1">
      <c r="A3" s="92" t="s">
        <v>26</v>
      </c>
      <c r="B3" s="93"/>
      <c r="C3" s="93"/>
      <c r="D3" s="93"/>
      <c r="E3" s="93"/>
      <c r="F3" s="92"/>
      <c r="G3" s="92"/>
      <c r="H3" s="92"/>
      <c r="I3" s="92"/>
      <c r="J3" s="92"/>
      <c r="K3" s="92"/>
    </row>
    <row r="4" spans="1:11" ht="26.25" customHeight="1">
      <c r="A4" s="94" t="s">
        <v>27</v>
      </c>
      <c r="B4" s="95" t="s">
        <v>28</v>
      </c>
      <c r="C4" s="96"/>
      <c r="D4" s="96"/>
      <c r="E4" s="97"/>
      <c r="F4" s="98" t="s">
        <v>29</v>
      </c>
      <c r="G4" s="98"/>
      <c r="H4" s="98" t="s">
        <v>30</v>
      </c>
      <c r="I4" s="98"/>
      <c r="J4" s="98"/>
      <c r="K4" s="98"/>
    </row>
    <row r="5" spans="1:15" ht="36.75" customHeight="1">
      <c r="A5" s="94"/>
      <c r="B5" s="99"/>
      <c r="C5" s="100"/>
      <c r="D5" s="100"/>
      <c r="E5" s="101"/>
      <c r="F5" s="98" t="s">
        <v>31</v>
      </c>
      <c r="G5" s="98" t="s">
        <v>32</v>
      </c>
      <c r="H5" s="98" t="s">
        <v>33</v>
      </c>
      <c r="I5" s="98" t="s">
        <v>34</v>
      </c>
      <c r="J5" s="98" t="s">
        <v>35</v>
      </c>
      <c r="K5" s="98" t="s">
        <v>36</v>
      </c>
      <c r="L5" s="137"/>
      <c r="M5" s="137"/>
      <c r="N5" s="137"/>
      <c r="O5" s="137"/>
    </row>
    <row r="6" spans="1:11" ht="27" customHeight="1">
      <c r="A6" s="102" t="s">
        <v>37</v>
      </c>
      <c r="B6" s="103"/>
      <c r="C6" s="103"/>
      <c r="D6" s="103"/>
      <c r="E6" s="104"/>
      <c r="F6" s="105">
        <f>F7+F26+F30</f>
        <v>15166.77</v>
      </c>
      <c r="G6" s="105">
        <f>G7+G26+G30</f>
        <v>10794.57</v>
      </c>
      <c r="H6" s="105">
        <f>H7+H26+H30</f>
        <v>13120.75</v>
      </c>
      <c r="I6" s="105">
        <f>I7+I26+I30</f>
        <v>6810.4</v>
      </c>
      <c r="J6" s="105">
        <f>J7+J26+J30</f>
        <v>9018.01</v>
      </c>
      <c r="K6" s="105"/>
    </row>
    <row r="7" spans="1:13" ht="27" customHeight="1">
      <c r="A7" s="106" t="s">
        <v>38</v>
      </c>
      <c r="B7" s="107" t="s">
        <v>39</v>
      </c>
      <c r="C7" s="107"/>
      <c r="D7" s="107"/>
      <c r="E7" s="107"/>
      <c r="F7" s="105">
        <f aca="true" t="shared" si="0" ref="F7:J7">SUM(F8:F24)</f>
        <v>12940.91</v>
      </c>
      <c r="G7" s="105">
        <f t="shared" si="0"/>
        <v>8662.71</v>
      </c>
      <c r="H7" s="105">
        <f t="shared" si="0"/>
        <v>11165.62</v>
      </c>
      <c r="I7" s="105">
        <f t="shared" si="0"/>
        <v>6106.4</v>
      </c>
      <c r="J7" s="105">
        <f t="shared" si="0"/>
        <v>7315.4</v>
      </c>
      <c r="K7" s="105"/>
      <c r="M7" s="138"/>
    </row>
    <row r="8" spans="1:13" ht="27" customHeight="1">
      <c r="A8" s="108">
        <v>1</v>
      </c>
      <c r="B8" s="109" t="s">
        <v>40</v>
      </c>
      <c r="C8" s="110"/>
      <c r="D8" s="110"/>
      <c r="E8" s="111"/>
      <c r="F8" s="112">
        <v>5265</v>
      </c>
      <c r="G8" s="112">
        <v>5265</v>
      </c>
      <c r="H8" s="113">
        <v>6890</v>
      </c>
      <c r="I8" s="139">
        <v>5681</v>
      </c>
      <c r="J8" s="139">
        <v>6890</v>
      </c>
      <c r="K8" s="105"/>
      <c r="M8" s="138"/>
    </row>
    <row r="9" spans="1:13" ht="27" customHeight="1">
      <c r="A9" s="108">
        <v>2</v>
      </c>
      <c r="B9" s="109" t="s">
        <v>41</v>
      </c>
      <c r="C9" s="110"/>
      <c r="D9" s="110"/>
      <c r="E9" s="111"/>
      <c r="F9" s="114">
        <v>755</v>
      </c>
      <c r="G9" s="114">
        <v>696</v>
      </c>
      <c r="H9" s="113">
        <v>425.4</v>
      </c>
      <c r="I9" s="105">
        <v>425.4</v>
      </c>
      <c r="J9" s="105">
        <v>425.4</v>
      </c>
      <c r="K9" s="105"/>
      <c r="M9" s="138"/>
    </row>
    <row r="10" spans="1:13" ht="36" customHeight="1">
      <c r="A10" s="108">
        <v>3</v>
      </c>
      <c r="B10" s="109" t="s">
        <v>42</v>
      </c>
      <c r="C10" s="110"/>
      <c r="D10" s="110"/>
      <c r="E10" s="111"/>
      <c r="F10" s="114">
        <v>260</v>
      </c>
      <c r="G10" s="114">
        <v>0</v>
      </c>
      <c r="H10" s="105">
        <v>393.8</v>
      </c>
      <c r="I10" s="105"/>
      <c r="J10" s="105"/>
      <c r="K10" s="105"/>
      <c r="M10" s="138"/>
    </row>
    <row r="11" spans="1:13" ht="27" customHeight="1">
      <c r="A11" s="108">
        <v>4</v>
      </c>
      <c r="B11" s="109" t="s">
        <v>43</v>
      </c>
      <c r="C11" s="110"/>
      <c r="D11" s="110"/>
      <c r="E11" s="111"/>
      <c r="F11" s="114">
        <v>202</v>
      </c>
      <c r="G11" s="114">
        <v>0</v>
      </c>
      <c r="H11" s="105">
        <v>273.22</v>
      </c>
      <c r="I11" s="105"/>
      <c r="J11" s="105"/>
      <c r="K11" s="105"/>
      <c r="M11" s="138"/>
    </row>
    <row r="12" spans="1:13" ht="27" customHeight="1">
      <c r="A12" s="108">
        <v>5</v>
      </c>
      <c r="B12" s="109" t="s">
        <v>44</v>
      </c>
      <c r="C12" s="110"/>
      <c r="D12" s="110"/>
      <c r="E12" s="111"/>
      <c r="F12" s="114">
        <v>2701.71</v>
      </c>
      <c r="G12" s="114">
        <v>2701.71</v>
      </c>
      <c r="H12" s="105">
        <v>977</v>
      </c>
      <c r="I12" s="105"/>
      <c r="J12" s="105"/>
      <c r="K12" s="105"/>
      <c r="M12" s="138"/>
    </row>
    <row r="13" spans="1:13" ht="33" customHeight="1">
      <c r="A13" s="108">
        <v>6</v>
      </c>
      <c r="B13" s="109" t="s">
        <v>45</v>
      </c>
      <c r="C13" s="110"/>
      <c r="D13" s="110"/>
      <c r="E13" s="111"/>
      <c r="F13" s="114">
        <v>0</v>
      </c>
      <c r="G13" s="114">
        <v>0</v>
      </c>
      <c r="H13" s="105"/>
      <c r="I13" s="105"/>
      <c r="J13" s="105"/>
      <c r="K13" s="105"/>
      <c r="M13" s="138"/>
    </row>
    <row r="14" spans="1:13" ht="27" customHeight="1">
      <c r="A14" s="108">
        <v>7</v>
      </c>
      <c r="B14" s="109" t="s">
        <v>46</v>
      </c>
      <c r="C14" s="110"/>
      <c r="D14" s="110"/>
      <c r="E14" s="111"/>
      <c r="F14" s="114">
        <v>0</v>
      </c>
      <c r="G14" s="114">
        <v>0</v>
      </c>
      <c r="H14" s="105">
        <v>53</v>
      </c>
      <c r="I14" s="105"/>
      <c r="J14" s="105"/>
      <c r="K14" s="105"/>
      <c r="M14" s="138"/>
    </row>
    <row r="15" spans="1:13" ht="27" customHeight="1">
      <c r="A15" s="108">
        <v>8</v>
      </c>
      <c r="B15" s="109" t="s">
        <v>47</v>
      </c>
      <c r="C15" s="110"/>
      <c r="D15" s="110"/>
      <c r="E15" s="111"/>
      <c r="F15" s="114">
        <v>0</v>
      </c>
      <c r="G15" s="114">
        <v>0</v>
      </c>
      <c r="H15" s="105"/>
      <c r="I15" s="105"/>
      <c r="J15" s="105"/>
      <c r="K15" s="105"/>
      <c r="M15" s="138"/>
    </row>
    <row r="16" spans="1:13" ht="27" customHeight="1">
      <c r="A16" s="108">
        <v>9</v>
      </c>
      <c r="B16" s="109" t="s">
        <v>48</v>
      </c>
      <c r="C16" s="110"/>
      <c r="D16" s="110"/>
      <c r="E16" s="111"/>
      <c r="F16" s="114">
        <v>3604</v>
      </c>
      <c r="G16" s="114">
        <v>0</v>
      </c>
      <c r="H16" s="105">
        <v>2017</v>
      </c>
      <c r="I16" s="105"/>
      <c r="J16" s="105"/>
      <c r="K16" s="105"/>
      <c r="M16" s="138"/>
    </row>
    <row r="17" spans="1:11" ht="27" customHeight="1">
      <c r="A17" s="108">
        <v>10</v>
      </c>
      <c r="B17" s="109" t="s">
        <v>49</v>
      </c>
      <c r="C17" s="110"/>
      <c r="D17" s="110"/>
      <c r="E17" s="111"/>
      <c r="F17" s="114">
        <v>134.2</v>
      </c>
      <c r="G17" s="114">
        <v>0</v>
      </c>
      <c r="H17" s="105">
        <v>136.2</v>
      </c>
      <c r="I17" s="115"/>
      <c r="J17" s="115"/>
      <c r="K17" s="105"/>
    </row>
    <row r="18" spans="1:11" ht="27" customHeight="1">
      <c r="A18" s="108">
        <v>11</v>
      </c>
      <c r="B18" s="109" t="s">
        <v>50</v>
      </c>
      <c r="C18" s="110"/>
      <c r="D18" s="110"/>
      <c r="E18" s="111"/>
      <c r="F18" s="114">
        <v>0</v>
      </c>
      <c r="G18" s="114">
        <v>0</v>
      </c>
      <c r="H18" s="115"/>
      <c r="I18" s="115"/>
      <c r="J18" s="115"/>
      <c r="K18" s="105"/>
    </row>
    <row r="19" spans="1:11" ht="36.75" customHeight="1">
      <c r="A19" s="108">
        <v>12</v>
      </c>
      <c r="B19" s="109" t="s">
        <v>51</v>
      </c>
      <c r="C19" s="110"/>
      <c r="D19" s="110"/>
      <c r="E19" s="111"/>
      <c r="F19" s="114">
        <v>0</v>
      </c>
      <c r="G19" s="114">
        <v>0</v>
      </c>
      <c r="H19" s="115"/>
      <c r="I19" s="115"/>
      <c r="J19" s="115"/>
      <c r="K19" s="105"/>
    </row>
    <row r="20" spans="1:11" ht="27" customHeight="1">
      <c r="A20" s="108">
        <v>13</v>
      </c>
      <c r="B20" s="109" t="s">
        <v>52</v>
      </c>
      <c r="C20" s="110"/>
      <c r="D20" s="110"/>
      <c r="E20" s="111"/>
      <c r="F20" s="114">
        <v>0</v>
      </c>
      <c r="G20" s="114">
        <v>0</v>
      </c>
      <c r="H20" s="115"/>
      <c r="I20" s="115"/>
      <c r="J20" s="115"/>
      <c r="K20" s="105"/>
    </row>
    <row r="21" spans="1:11" ht="27" customHeight="1">
      <c r="A21" s="108">
        <v>14</v>
      </c>
      <c r="B21" s="109" t="s">
        <v>53</v>
      </c>
      <c r="C21" s="110"/>
      <c r="D21" s="110"/>
      <c r="E21" s="111"/>
      <c r="F21" s="114">
        <v>19</v>
      </c>
      <c r="G21" s="114">
        <v>0</v>
      </c>
      <c r="H21" s="115"/>
      <c r="I21" s="115"/>
      <c r="J21" s="115"/>
      <c r="K21" s="105"/>
    </row>
    <row r="22" spans="1:11" ht="27" customHeight="1">
      <c r="A22" s="108">
        <v>15</v>
      </c>
      <c r="B22" s="109" t="s">
        <v>54</v>
      </c>
      <c r="C22" s="110"/>
      <c r="D22" s="110"/>
      <c r="E22" s="111"/>
      <c r="F22" s="114">
        <v>0</v>
      </c>
      <c r="G22" s="114">
        <v>0</v>
      </c>
      <c r="H22" s="115"/>
      <c r="I22" s="115"/>
      <c r="J22" s="115"/>
      <c r="K22" s="105"/>
    </row>
    <row r="23" spans="1:11" ht="54.75" customHeight="1">
      <c r="A23" s="116">
        <v>16</v>
      </c>
      <c r="B23" s="109" t="s">
        <v>55</v>
      </c>
      <c r="C23" s="110"/>
      <c r="D23" s="110"/>
      <c r="E23" s="111"/>
      <c r="F23" s="114">
        <v>0</v>
      </c>
      <c r="G23" s="114">
        <v>0</v>
      </c>
      <c r="H23" s="115"/>
      <c r="I23" s="115"/>
      <c r="J23" s="115"/>
      <c r="K23" s="105"/>
    </row>
    <row r="24" spans="1:11" s="85" customFormat="1" ht="24.75" customHeight="1">
      <c r="A24" s="117">
        <v>17</v>
      </c>
      <c r="B24" s="109" t="s">
        <v>56</v>
      </c>
      <c r="C24" s="110"/>
      <c r="D24" s="110"/>
      <c r="E24" s="111"/>
      <c r="F24" s="114">
        <v>0</v>
      </c>
      <c r="G24" s="114">
        <v>0</v>
      </c>
      <c r="H24" s="118"/>
      <c r="I24" s="118"/>
      <c r="J24" s="118"/>
      <c r="K24" s="118"/>
    </row>
    <row r="25" spans="1:11" s="85" customFormat="1" ht="57" customHeight="1">
      <c r="A25" s="117">
        <v>18</v>
      </c>
      <c r="B25" s="109" t="s">
        <v>57</v>
      </c>
      <c r="C25" s="110"/>
      <c r="D25" s="110"/>
      <c r="E25" s="111"/>
      <c r="F25" s="105">
        <v>0</v>
      </c>
      <c r="G25" s="105">
        <v>0</v>
      </c>
      <c r="H25" s="119"/>
      <c r="I25" s="119"/>
      <c r="J25" s="119"/>
      <c r="K25" s="105"/>
    </row>
    <row r="26" spans="1:11" ht="24.75" customHeight="1">
      <c r="A26" s="106" t="s">
        <v>58</v>
      </c>
      <c r="B26" s="120" t="s">
        <v>59</v>
      </c>
      <c r="C26" s="120"/>
      <c r="D26" s="120"/>
      <c r="E26" s="120"/>
      <c r="F26" s="114">
        <f>F27+F28+F29</f>
        <v>1931.8600000000001</v>
      </c>
      <c r="G26" s="114">
        <f>G27+G28+G29</f>
        <v>1837.86</v>
      </c>
      <c r="H26" s="114">
        <f>H27+H28+H29</f>
        <v>1837.13</v>
      </c>
      <c r="I26" s="114">
        <f>I27+I28+I29</f>
        <v>704</v>
      </c>
      <c r="J26" s="114">
        <f>J27+J28+J29</f>
        <v>1613</v>
      </c>
      <c r="K26" s="105"/>
    </row>
    <row r="27" spans="1:11" ht="24.75" customHeight="1">
      <c r="A27" s="106"/>
      <c r="B27" s="121" t="s">
        <v>60</v>
      </c>
      <c r="C27" s="122"/>
      <c r="D27" s="122"/>
      <c r="E27" s="123"/>
      <c r="F27" s="114">
        <v>1470</v>
      </c>
      <c r="G27" s="114">
        <v>1824.86</v>
      </c>
      <c r="H27" s="115">
        <v>1837.13</v>
      </c>
      <c r="I27" s="105">
        <v>704</v>
      </c>
      <c r="J27" s="105">
        <v>1613</v>
      </c>
      <c r="K27" s="105"/>
    </row>
    <row r="28" spans="1:11" ht="24.75" customHeight="1">
      <c r="A28" s="106"/>
      <c r="B28" s="121" t="s">
        <v>61</v>
      </c>
      <c r="C28" s="122"/>
      <c r="D28" s="122"/>
      <c r="E28" s="123"/>
      <c r="F28" s="112">
        <v>461.86</v>
      </c>
      <c r="G28" s="112">
        <v>13</v>
      </c>
      <c r="H28" s="115"/>
      <c r="I28" s="115"/>
      <c r="J28" s="115"/>
      <c r="K28" s="140"/>
    </row>
    <row r="29" spans="1:11" ht="24.75" customHeight="1">
      <c r="A29" s="115"/>
      <c r="B29" s="124" t="s">
        <v>62</v>
      </c>
      <c r="C29" s="125"/>
      <c r="D29" s="125"/>
      <c r="E29" s="126"/>
      <c r="F29" s="127"/>
      <c r="G29" s="127"/>
      <c r="H29" s="127"/>
      <c r="I29" s="127"/>
      <c r="J29" s="127"/>
      <c r="K29" s="140"/>
    </row>
    <row r="30" spans="1:11" ht="24.75" customHeight="1">
      <c r="A30" s="119" t="s">
        <v>63</v>
      </c>
      <c r="B30" s="128" t="s">
        <v>64</v>
      </c>
      <c r="C30" s="129"/>
      <c r="D30" s="129"/>
      <c r="E30" s="130"/>
      <c r="F30" s="114">
        <v>294</v>
      </c>
      <c r="G30" s="114">
        <v>294</v>
      </c>
      <c r="H30" s="105">
        <v>118</v>
      </c>
      <c r="I30" s="105"/>
      <c r="J30" s="105">
        <v>89.61</v>
      </c>
      <c r="K30" s="140"/>
    </row>
    <row r="31" spans="1:11" ht="24.75" customHeight="1">
      <c r="A31" s="115"/>
      <c r="B31" s="124" t="s">
        <v>65</v>
      </c>
      <c r="C31" s="125"/>
      <c r="D31" s="125"/>
      <c r="E31" s="126"/>
      <c r="F31" s="114">
        <v>294</v>
      </c>
      <c r="G31" s="114">
        <v>294</v>
      </c>
      <c r="H31" s="105">
        <v>118</v>
      </c>
      <c r="I31" s="105"/>
      <c r="J31" s="105">
        <v>89.61</v>
      </c>
      <c r="K31" s="140"/>
    </row>
    <row r="32" spans="1:11" ht="24.75" customHeight="1">
      <c r="A32" s="115"/>
      <c r="B32" s="121" t="s">
        <v>61</v>
      </c>
      <c r="C32" s="122"/>
      <c r="D32" s="122"/>
      <c r="E32" s="123"/>
      <c r="F32" s="114">
        <v>0</v>
      </c>
      <c r="G32" s="114">
        <v>0</v>
      </c>
      <c r="H32" s="105"/>
      <c r="I32" s="105"/>
      <c r="J32" s="105"/>
      <c r="K32" s="140"/>
    </row>
    <row r="33" spans="1:11" ht="24.75" customHeight="1">
      <c r="A33" s="115"/>
      <c r="B33" s="124" t="s">
        <v>62</v>
      </c>
      <c r="C33" s="125"/>
      <c r="D33" s="125"/>
      <c r="E33" s="126"/>
      <c r="F33" s="105"/>
      <c r="G33" s="105"/>
      <c r="H33" s="105"/>
      <c r="I33" s="105"/>
      <c r="J33" s="105"/>
      <c r="K33" s="140"/>
    </row>
    <row r="34" spans="1:11" ht="24.75" customHeight="1">
      <c r="A34" s="119" t="s">
        <v>66</v>
      </c>
      <c r="B34" s="128" t="s">
        <v>67</v>
      </c>
      <c r="C34" s="129"/>
      <c r="D34" s="129"/>
      <c r="E34" s="130"/>
      <c r="F34" s="105"/>
      <c r="G34" s="105"/>
      <c r="H34" s="105"/>
      <c r="I34" s="105"/>
      <c r="J34" s="105"/>
      <c r="K34" s="140"/>
    </row>
    <row r="35" spans="1:11" ht="24.75" customHeight="1">
      <c r="A35" s="115"/>
      <c r="B35" s="124" t="s">
        <v>68</v>
      </c>
      <c r="C35" s="125"/>
      <c r="D35" s="125"/>
      <c r="E35" s="126"/>
      <c r="F35" s="105"/>
      <c r="G35" s="105"/>
      <c r="H35" s="105"/>
      <c r="I35" s="105"/>
      <c r="J35" s="105"/>
      <c r="K35" s="140"/>
    </row>
    <row r="36" spans="1:11" ht="24.75" customHeight="1">
      <c r="A36" s="131"/>
      <c r="B36" s="121" t="s">
        <v>61</v>
      </c>
      <c r="C36" s="122"/>
      <c r="D36" s="122"/>
      <c r="E36" s="123"/>
      <c r="F36" s="132"/>
      <c r="G36" s="132"/>
      <c r="H36" s="132"/>
      <c r="I36" s="132"/>
      <c r="J36" s="132"/>
      <c r="K36" s="140"/>
    </row>
    <row r="37" spans="1:11" s="26" customFormat="1" ht="24.75" customHeight="1">
      <c r="A37" s="133"/>
      <c r="B37" s="124" t="s">
        <v>62</v>
      </c>
      <c r="C37" s="125"/>
      <c r="D37" s="125"/>
      <c r="E37" s="126"/>
      <c r="F37" s="134"/>
      <c r="G37" s="134"/>
      <c r="H37" s="134"/>
      <c r="I37" s="134"/>
      <c r="J37" s="134"/>
      <c r="K37" s="140"/>
    </row>
    <row r="38" spans="1:11" s="26" customFormat="1" ht="34.5" customHeight="1">
      <c r="A38" s="135" t="s">
        <v>69</v>
      </c>
      <c r="B38" s="135"/>
      <c r="C38" s="135"/>
      <c r="D38" s="135"/>
      <c r="E38" s="135"/>
      <c r="F38" s="135"/>
      <c r="G38" s="135"/>
      <c r="H38" s="135"/>
      <c r="I38" s="135"/>
      <c r="J38" s="135"/>
      <c r="K38" s="135"/>
    </row>
    <row r="39" spans="1:11" s="26" customFormat="1" ht="14.25">
      <c r="A39" s="136" t="s">
        <v>70</v>
      </c>
      <c r="B39" s="136"/>
      <c r="C39" s="136"/>
      <c r="D39" s="136"/>
      <c r="E39" s="136"/>
      <c r="F39" s="136"/>
      <c r="G39" s="136"/>
      <c r="H39" s="136"/>
      <c r="I39" s="136"/>
      <c r="J39" s="136"/>
      <c r="K39" s="136"/>
    </row>
    <row r="40" spans="1:11" s="26" customFormat="1" ht="15.75" customHeight="1">
      <c r="A40" s="136" t="s">
        <v>71</v>
      </c>
      <c r="B40" s="136"/>
      <c r="C40" s="136"/>
      <c r="D40" s="136"/>
      <c r="E40" s="136"/>
      <c r="F40" s="136"/>
      <c r="G40" s="136"/>
      <c r="H40" s="136"/>
      <c r="I40" s="136"/>
      <c r="J40" s="136"/>
      <c r="K40" s="136"/>
    </row>
    <row r="41" s="26" customFormat="1" ht="14.25"/>
    <row r="42" s="26" customFormat="1" ht="14.25"/>
    <row r="43" s="26" customFormat="1" ht="14.25"/>
    <row r="44" s="26" customFormat="1" ht="14.25"/>
    <row r="45" s="26" customFormat="1" ht="14.25"/>
    <row r="46" s="26" customFormat="1" ht="14.25"/>
    <row r="47" s="26" customFormat="1" ht="14.25"/>
    <row r="48" s="26" customFormat="1" ht="14.25"/>
    <row r="49" s="26" customFormat="1" ht="14.25"/>
    <row r="50" s="26" customFormat="1" ht="14.25"/>
    <row r="51" s="26" customFormat="1" ht="14.25"/>
    <row r="52" s="26" customFormat="1" ht="14.25"/>
    <row r="53" s="26" customFormat="1" ht="14.25"/>
    <row r="54" s="26" customFormat="1" ht="14.25"/>
    <row r="55" s="26" customFormat="1" ht="14.25"/>
    <row r="56" s="26" customFormat="1" ht="14.25"/>
    <row r="57" s="26" customFormat="1" ht="14.25"/>
    <row r="58" s="26" customFormat="1" ht="14.25"/>
    <row r="59" s="26" customFormat="1" ht="14.25"/>
    <row r="60" s="26" customFormat="1" ht="14.25"/>
    <row r="61" s="26" customFormat="1" ht="14.25"/>
    <row r="62" s="26" customFormat="1" ht="14.25"/>
    <row r="63" s="26" customFormat="1" ht="14.25"/>
    <row r="64" s="26" customFormat="1" ht="14.25"/>
    <row r="65" s="26" customFormat="1" ht="14.25"/>
    <row r="66" s="26" customFormat="1" ht="14.25"/>
    <row r="67" s="26" customFormat="1" ht="14.25"/>
    <row r="68" s="26" customFormat="1" ht="14.25"/>
    <row r="69" s="26" customFormat="1" ht="14.25"/>
    <row r="70" s="26" customFormat="1" ht="14.25"/>
    <row r="71" s="26" customFormat="1" ht="14.25"/>
    <row r="72" s="26" customFormat="1" ht="14.25"/>
    <row r="73" s="26" customFormat="1" ht="14.25"/>
    <row r="74" s="26" customFormat="1" ht="14.25"/>
    <row r="75" s="26" customFormat="1" ht="14.25"/>
    <row r="76" s="26" customFormat="1" ht="14.25"/>
    <row r="77" s="26" customFormat="1" ht="14.25"/>
    <row r="78" s="26" customFormat="1" ht="14.25"/>
    <row r="79" s="26" customFormat="1" ht="14.25"/>
    <row r="80" s="26" customFormat="1" ht="14.25"/>
    <row r="81" s="26" customFormat="1" ht="14.25"/>
    <row r="82" s="26" customFormat="1" ht="14.25"/>
    <row r="83" s="26" customFormat="1" ht="14.25"/>
    <row r="84" s="26" customFormat="1" ht="14.25"/>
    <row r="85" s="26" customFormat="1" ht="14.25"/>
    <row r="86" s="26" customFormat="1" ht="14.25"/>
    <row r="87" s="26" customFormat="1" ht="14.25"/>
    <row r="88" s="26" customFormat="1" ht="14.25"/>
    <row r="89" s="26" customFormat="1" ht="14.25"/>
    <row r="90" s="26" customFormat="1" ht="14.25"/>
    <row r="91" s="26" customFormat="1" ht="14.25"/>
    <row r="92" s="26" customFormat="1" ht="14.25"/>
    <row r="93" s="26" customFormat="1" ht="14.25"/>
    <row r="94" s="26" customFormat="1" ht="14.25"/>
    <row r="95" s="26" customFormat="1" ht="14.25"/>
    <row r="96" s="26" customFormat="1" ht="14.25"/>
    <row r="97" s="26" customFormat="1" ht="14.25"/>
    <row r="98" s="26" customFormat="1" ht="14.25"/>
    <row r="99" s="26" customFormat="1" ht="14.25"/>
    <row r="100" s="26" customFormat="1" ht="14.25"/>
    <row r="101" s="26" customFormat="1" ht="14.25"/>
    <row r="102" s="26" customFormat="1" ht="14.25"/>
    <row r="103" s="26" customFormat="1" ht="14.25"/>
    <row r="104" s="26" customFormat="1" ht="14.25"/>
    <row r="105" s="26" customFormat="1" ht="14.25"/>
    <row r="106" s="26" customFormat="1" ht="14.25"/>
    <row r="107" s="26" customFormat="1" ht="14.25"/>
    <row r="108" s="26" customFormat="1" ht="14.25"/>
    <row r="109" s="26" customFormat="1" ht="14.25"/>
    <row r="110" s="26" customFormat="1" ht="14.25"/>
    <row r="111" s="26" customFormat="1" ht="14.25"/>
    <row r="112" s="26" customFormat="1" ht="14.25"/>
    <row r="113" s="26" customFormat="1" ht="14.25"/>
    <row r="114" s="26" customFormat="1" ht="14.25"/>
    <row r="115" s="26" customFormat="1" ht="14.25"/>
    <row r="116" s="26" customFormat="1" ht="14.25"/>
    <row r="117" s="26" customFormat="1" ht="14.25"/>
    <row r="118" s="26" customFormat="1" ht="14.25"/>
    <row r="119" s="26" customFormat="1" ht="14.25"/>
    <row r="120" s="26" customFormat="1" ht="14.25"/>
    <row r="121" s="26" customFormat="1" ht="14.25"/>
    <row r="122" s="26" customFormat="1" ht="14.25"/>
    <row r="123" s="26" customFormat="1" ht="14.25"/>
    <row r="124" s="26" customFormat="1" ht="14.25"/>
    <row r="125" s="26" customFormat="1" ht="14.25"/>
    <row r="126" s="26" customFormat="1" ht="14.25"/>
    <row r="127" s="26" customFormat="1" ht="14.25"/>
    <row r="128" s="26" customFormat="1" ht="14.25"/>
    <row r="129" s="26" customFormat="1" ht="14.25"/>
    <row r="130" s="26" customFormat="1" ht="14.25"/>
    <row r="131" s="26" customFormat="1" ht="14.25"/>
    <row r="132" s="26" customFormat="1" ht="14.25"/>
    <row r="133" s="26" customFormat="1" ht="14.25"/>
    <row r="134" s="26" customFormat="1" ht="14.25"/>
    <row r="135" s="26" customFormat="1" ht="14.25"/>
    <row r="136" s="26" customFormat="1" ht="14.25"/>
    <row r="137" s="26" customFormat="1" ht="14.25"/>
    <row r="138" s="26" customFormat="1" ht="14.25"/>
    <row r="139" s="26" customFormat="1" ht="14.25"/>
    <row r="140" s="26" customFormat="1" ht="14.25"/>
    <row r="141" s="26" customFormat="1" ht="14.25"/>
    <row r="142" s="26" customFormat="1" ht="14.25"/>
    <row r="143" s="26" customFormat="1" ht="14.25"/>
    <row r="144" s="26" customFormat="1" ht="14.25"/>
    <row r="145" s="26" customFormat="1" ht="14.25"/>
    <row r="146" s="26" customFormat="1" ht="14.25"/>
    <row r="147" s="26" customFormat="1" ht="14.25"/>
    <row r="148" s="26" customFormat="1" ht="14.25"/>
    <row r="149" s="26" customFormat="1" ht="14.25"/>
    <row r="150" s="26" customFormat="1" ht="14.25"/>
    <row r="151" s="26" customFormat="1" ht="14.25"/>
    <row r="152" s="26" customFormat="1" ht="14.25"/>
    <row r="153" s="26" customFormat="1" ht="14.25"/>
    <row r="154" s="26" customFormat="1" ht="14.25"/>
    <row r="155" s="26" customFormat="1" ht="14.25"/>
    <row r="156" s="26" customFormat="1" ht="14.25"/>
    <row r="157" s="26" customFormat="1" ht="14.25"/>
    <row r="158" s="26" customFormat="1" ht="14.25"/>
    <row r="159" s="26" customFormat="1" ht="14.25"/>
    <row r="160" s="26" customFormat="1" ht="14.25"/>
    <row r="161" s="26" customFormat="1" ht="14.25"/>
    <row r="162" s="26" customFormat="1" ht="14.25"/>
    <row r="163" s="26" customFormat="1" ht="14.25"/>
    <row r="164" s="26" customFormat="1" ht="14.25"/>
    <row r="165" s="26" customFormat="1" ht="14.25"/>
    <row r="166" s="26" customFormat="1" ht="14.25"/>
    <row r="167" s="26" customFormat="1" ht="14.25"/>
    <row r="168" s="26" customFormat="1" ht="14.25"/>
    <row r="169" s="26" customFormat="1" ht="14.25"/>
    <row r="170" s="26" customFormat="1" ht="14.25"/>
    <row r="171" s="26" customFormat="1" ht="14.25"/>
    <row r="172" s="26" customFormat="1" ht="14.25"/>
    <row r="173" s="26" customFormat="1" ht="14.25"/>
    <row r="174" s="26" customFormat="1" ht="14.25"/>
    <row r="175" s="26" customFormat="1" ht="14.25"/>
    <row r="176" s="26" customFormat="1" ht="14.25"/>
    <row r="177" s="26" customFormat="1" ht="14.25"/>
    <row r="178" s="26" customFormat="1" ht="14.25"/>
    <row r="179" s="26" customFormat="1" ht="14.25"/>
    <row r="180" s="26" customFormat="1" ht="14.25"/>
    <row r="181" s="26" customFormat="1" ht="14.25"/>
    <row r="182" s="26" customFormat="1" ht="14.25"/>
    <row r="183" s="26" customFormat="1" ht="14.25"/>
    <row r="184" s="26" customFormat="1" ht="14.25"/>
    <row r="185" s="26" customFormat="1" ht="14.25"/>
    <row r="186" s="26" customFormat="1" ht="14.25"/>
    <row r="187" s="26" customFormat="1" ht="14.25"/>
    <row r="188" s="26" customFormat="1" ht="14.25"/>
    <row r="189" s="26" customFormat="1" ht="14.25"/>
    <row r="190" s="26" customFormat="1" ht="14.25"/>
    <row r="191" s="26" customFormat="1" ht="14.25"/>
    <row r="192" s="26" customFormat="1" ht="14.25"/>
    <row r="193" s="26" customFormat="1" ht="14.25"/>
    <row r="194" s="26" customFormat="1" ht="14.25"/>
    <row r="195" s="26" customFormat="1" ht="14.25"/>
    <row r="196" s="26" customFormat="1" ht="14.25"/>
    <row r="197" s="26" customFormat="1" ht="14.25"/>
    <row r="198" s="26" customFormat="1" ht="14.25"/>
    <row r="199" s="26" customFormat="1" ht="14.25"/>
    <row r="200" s="26" customFormat="1" ht="14.25"/>
    <row r="201" s="26" customFormat="1" ht="14.25"/>
    <row r="202" s="26" customFormat="1" ht="14.25"/>
    <row r="203" s="26" customFormat="1" ht="14.25"/>
    <row r="204" s="26" customFormat="1" ht="14.25"/>
    <row r="205" s="26" customFormat="1" ht="14.25"/>
    <row r="206" s="26" customFormat="1" ht="14.25"/>
    <row r="207" s="26" customFormat="1" ht="14.25"/>
    <row r="208" s="26" customFormat="1" ht="14.25"/>
    <row r="209" s="26" customFormat="1" ht="14.25"/>
    <row r="210" s="26" customFormat="1" ht="14.25"/>
    <row r="211" s="26" customFormat="1" ht="14.25"/>
    <row r="212" s="26" customFormat="1" ht="14.25"/>
    <row r="213" s="26" customFormat="1" ht="14.25"/>
    <row r="214" s="26" customFormat="1" ht="14.25"/>
    <row r="215" s="26" customFormat="1" ht="14.25"/>
    <row r="216" s="26" customFormat="1" ht="14.25"/>
    <row r="217" s="26" customFormat="1" ht="14.25"/>
    <row r="218" s="26" customFormat="1" ht="14.25"/>
    <row r="219" s="26" customFormat="1" ht="14.25"/>
    <row r="220" s="26" customFormat="1" ht="14.25"/>
    <row r="221" s="26" customFormat="1" ht="14.25"/>
    <row r="222" s="26" customFormat="1" ht="14.25"/>
    <row r="223" s="26" customFormat="1" ht="14.25"/>
    <row r="224" s="26" customFormat="1" ht="14.25"/>
    <row r="225" s="26" customFormat="1" ht="14.25"/>
    <row r="226" s="26" customFormat="1" ht="14.25"/>
    <row r="227" s="26" customFormat="1" ht="14.25"/>
    <row r="228" s="26" customFormat="1" ht="14.25"/>
    <row r="229" s="26" customFormat="1" ht="14.25"/>
    <row r="230" s="26" customFormat="1" ht="14.25"/>
    <row r="231" s="26" customFormat="1" ht="14.25"/>
    <row r="232" s="26" customFormat="1" ht="14.25"/>
    <row r="233" s="26" customFormat="1" ht="14.25"/>
    <row r="234" s="26" customFormat="1" ht="14.25"/>
    <row r="235" s="26" customFormat="1" ht="14.25"/>
    <row r="236" s="26" customFormat="1" ht="14.25"/>
    <row r="237" s="26" customFormat="1" ht="14.25"/>
    <row r="238" s="26" customFormat="1" ht="14.25"/>
    <row r="239" s="26" customFormat="1" ht="14.25"/>
    <row r="240" s="26" customFormat="1" ht="14.25"/>
    <row r="241" s="26" customFormat="1" ht="14.25"/>
    <row r="242" s="26" customFormat="1" ht="14.25"/>
    <row r="243" s="26" customFormat="1" ht="14.25"/>
    <row r="244" s="26" customFormat="1" ht="14.25"/>
    <row r="245" s="26" customFormat="1" ht="14.25"/>
    <row r="246" s="26" customFormat="1" ht="14.25"/>
    <row r="247" s="26" customFormat="1" ht="14.25"/>
    <row r="248" s="26" customFormat="1" ht="14.25"/>
    <row r="249" s="26" customFormat="1" ht="14.25"/>
    <row r="250" s="26" customFormat="1" ht="14.25"/>
    <row r="251" s="26" customFormat="1" ht="14.25"/>
    <row r="252" s="26" customFormat="1" ht="14.25"/>
    <row r="253" s="26" customFormat="1" ht="14.25"/>
    <row r="254" s="26" customFormat="1" ht="14.25"/>
    <row r="255" s="26" customFormat="1" ht="14.25"/>
    <row r="256" s="26" customFormat="1" ht="14.25"/>
    <row r="257" s="26" customFormat="1" ht="14.25"/>
    <row r="258" s="26" customFormat="1" ht="14.25"/>
    <row r="259" s="26" customFormat="1" ht="14.25"/>
    <row r="260" s="26" customFormat="1" ht="14.25"/>
    <row r="261" s="26" customFormat="1" ht="14.25"/>
    <row r="262" s="26" customFormat="1" ht="14.25"/>
    <row r="263" s="26" customFormat="1" ht="14.25"/>
    <row r="264" s="26" customFormat="1" ht="14.25"/>
    <row r="265" s="26" customFormat="1" ht="14.25"/>
    <row r="266" s="26" customFormat="1" ht="14.25"/>
    <row r="267" s="26" customFormat="1" ht="14.25"/>
    <row r="268" s="26" customFormat="1" ht="14.25"/>
    <row r="269" s="26" customFormat="1" ht="14.25"/>
    <row r="270" s="26" customFormat="1" ht="14.25"/>
    <row r="271" s="26" customFormat="1" ht="14.25"/>
    <row r="272" s="26" customFormat="1" ht="14.25"/>
    <row r="273" s="26" customFormat="1" ht="14.25"/>
    <row r="274" s="26" customFormat="1" ht="14.25"/>
    <row r="275" s="26" customFormat="1" ht="14.25"/>
    <row r="276" s="26" customFormat="1" ht="14.25"/>
    <row r="277" s="26" customFormat="1" ht="14.25"/>
    <row r="278" s="26" customFormat="1" ht="14.25"/>
    <row r="279" s="26" customFormat="1" ht="14.25"/>
    <row r="280" s="26" customFormat="1" ht="14.25"/>
    <row r="281" s="26" customFormat="1" ht="14.25"/>
    <row r="282" s="26" customFormat="1" ht="14.25"/>
    <row r="283" s="26" customFormat="1" ht="14.25"/>
    <row r="284" s="26" customFormat="1" ht="14.25"/>
    <row r="285" s="26" customFormat="1" ht="14.25"/>
    <row r="286" s="26" customFormat="1" ht="14.25"/>
    <row r="287" s="26" customFormat="1" ht="14.25"/>
    <row r="288" s="26" customFormat="1" ht="14.25"/>
    <row r="289" s="26" customFormat="1" ht="14.25"/>
    <row r="290" s="26" customFormat="1" ht="14.25"/>
    <row r="291" s="26" customFormat="1" ht="14.25"/>
    <row r="292" s="26" customFormat="1" ht="14.25"/>
    <row r="293" s="26" customFormat="1" ht="14.25"/>
    <row r="294" s="26" customFormat="1" ht="14.25"/>
    <row r="295" s="26" customFormat="1" ht="14.25"/>
    <row r="296" s="26" customFormat="1" ht="14.25"/>
    <row r="297" s="26" customFormat="1" ht="14.25"/>
    <row r="298" s="26" customFormat="1" ht="14.25"/>
    <row r="299" s="26" customFormat="1" ht="14.25"/>
    <row r="300" s="26" customFormat="1" ht="14.25"/>
    <row r="301" s="26" customFormat="1" ht="14.25"/>
    <row r="302" s="26" customFormat="1" ht="14.25"/>
    <row r="303" s="26" customFormat="1" ht="14.25"/>
    <row r="304" s="26" customFormat="1" ht="14.25"/>
    <row r="305" s="26" customFormat="1" ht="14.25"/>
    <row r="306" s="26" customFormat="1" ht="14.25"/>
    <row r="307" s="26" customFormat="1" ht="14.25"/>
    <row r="308" s="26" customFormat="1" ht="14.25"/>
    <row r="309" s="26" customFormat="1" ht="14.25"/>
    <row r="310" s="26" customFormat="1" ht="14.25"/>
    <row r="311" s="26" customFormat="1" ht="14.25"/>
    <row r="312" s="26" customFormat="1" ht="14.25"/>
    <row r="313" s="26" customFormat="1" ht="14.25"/>
    <row r="314" s="26" customFormat="1" ht="14.25"/>
    <row r="315" s="26" customFormat="1" ht="14.25"/>
    <row r="316" s="26" customFormat="1" ht="14.25"/>
    <row r="317" s="26" customFormat="1" ht="14.25"/>
    <row r="318" s="26" customFormat="1" ht="14.25"/>
    <row r="319" s="26" customFormat="1" ht="14.25"/>
    <row r="320" s="26" customFormat="1" ht="14.25"/>
    <row r="321" s="26" customFormat="1" ht="14.25"/>
    <row r="322" s="26" customFormat="1" ht="14.25"/>
    <row r="323" s="26" customFormat="1" ht="14.25"/>
    <row r="324" s="26" customFormat="1" ht="14.25"/>
    <row r="325" s="26" customFormat="1" ht="14.25"/>
    <row r="326" s="26" customFormat="1" ht="14.25"/>
    <row r="327" s="26" customFormat="1" ht="14.25"/>
    <row r="328" s="26" customFormat="1" ht="14.25"/>
    <row r="329" s="26" customFormat="1" ht="14.25"/>
    <row r="330" s="26" customFormat="1" ht="14.25"/>
    <row r="331" s="26" customFormat="1" ht="14.25"/>
    <row r="332" s="26" customFormat="1" ht="14.25"/>
    <row r="333" s="26" customFormat="1" ht="14.25"/>
    <row r="334" s="26" customFormat="1" ht="14.25"/>
    <row r="335" s="26" customFormat="1" ht="14.25"/>
    <row r="336" s="26" customFormat="1" ht="14.25"/>
    <row r="337" s="26" customFormat="1" ht="14.25"/>
    <row r="338" s="26" customFormat="1" ht="14.25"/>
    <row r="339" s="26" customFormat="1" ht="14.25"/>
    <row r="340" s="26" customFormat="1" ht="14.25"/>
    <row r="341" s="26" customFormat="1" ht="14.25"/>
    <row r="342" s="26" customFormat="1" ht="14.25"/>
    <row r="343" s="26" customFormat="1" ht="14.25"/>
    <row r="344" s="26" customFormat="1" ht="14.25"/>
    <row r="345" s="26" customFormat="1" ht="14.25"/>
    <row r="346" s="26" customFormat="1" ht="14.25"/>
    <row r="347" s="26" customFormat="1" ht="14.25"/>
    <row r="348" s="26" customFormat="1" ht="14.25"/>
    <row r="349" s="26" customFormat="1" ht="14.25"/>
    <row r="350" s="26" customFormat="1" ht="14.25"/>
    <row r="351" s="26" customFormat="1" ht="14.25"/>
    <row r="352" s="26" customFormat="1" ht="14.25"/>
    <row r="353" s="26" customFormat="1" ht="14.25"/>
    <row r="354" s="26" customFormat="1" ht="14.25"/>
    <row r="355" s="26" customFormat="1" ht="14.25"/>
    <row r="356" s="26" customFormat="1" ht="14.25"/>
    <row r="357" s="26" customFormat="1" ht="14.25"/>
    <row r="358" s="26" customFormat="1" ht="14.25"/>
    <row r="359" s="26" customFormat="1" ht="14.25"/>
    <row r="360" s="26" customFormat="1" ht="14.25"/>
    <row r="361" s="26" customFormat="1" ht="14.25"/>
    <row r="362" s="26" customFormat="1" ht="14.25"/>
    <row r="363" s="26" customFormat="1" ht="14.25"/>
    <row r="364" s="26" customFormat="1" ht="14.25"/>
    <row r="365" s="26" customFormat="1" ht="14.25"/>
    <row r="366" s="26" customFormat="1" ht="14.25"/>
    <row r="367" s="26" customFormat="1" ht="14.25"/>
    <row r="368" s="26" customFormat="1" ht="14.25"/>
    <row r="369" s="26" customFormat="1" ht="14.25"/>
    <row r="370" s="26" customFormat="1" ht="14.25"/>
    <row r="371" s="26" customFormat="1" ht="14.25"/>
    <row r="372" s="26" customFormat="1" ht="14.25"/>
    <row r="373" s="26" customFormat="1" ht="14.25"/>
    <row r="374" s="26" customFormat="1" ht="14.25"/>
    <row r="375" s="26" customFormat="1" ht="14.25"/>
    <row r="376" s="26" customFormat="1" ht="14.25"/>
    <row r="377" s="26" customFormat="1" ht="14.25"/>
    <row r="378" s="26" customFormat="1" ht="14.25"/>
    <row r="379" s="26" customFormat="1" ht="14.25"/>
    <row r="380" s="26" customFormat="1" ht="14.25"/>
    <row r="381" s="26" customFormat="1" ht="14.25"/>
    <row r="382" s="26" customFormat="1" ht="14.25"/>
    <row r="383" s="26" customFormat="1" ht="14.25"/>
    <row r="384" s="26" customFormat="1" ht="14.25"/>
    <row r="385" s="26" customFormat="1" ht="14.25"/>
    <row r="386" s="26" customFormat="1" ht="14.25"/>
    <row r="387" s="26" customFormat="1" ht="14.25"/>
    <row r="388" s="26" customFormat="1" ht="14.25"/>
    <row r="389" s="26" customFormat="1" ht="14.25"/>
    <row r="390" s="26" customFormat="1" ht="14.25"/>
    <row r="391" s="26" customFormat="1" ht="14.25"/>
    <row r="392" s="26" customFormat="1" ht="14.25"/>
    <row r="393" s="26" customFormat="1" ht="14.25"/>
    <row r="394" s="26" customFormat="1" ht="14.25"/>
    <row r="395" s="26" customFormat="1" ht="14.25"/>
    <row r="396" s="26" customFormat="1" ht="14.25"/>
    <row r="397" s="26" customFormat="1" ht="14.25"/>
    <row r="398" s="26" customFormat="1" ht="14.25"/>
    <row r="399" s="26" customFormat="1" ht="14.25"/>
    <row r="400" s="26" customFormat="1" ht="14.25"/>
    <row r="401" s="26" customFormat="1" ht="14.25"/>
    <row r="402" s="26" customFormat="1" ht="14.25"/>
    <row r="403" s="26" customFormat="1" ht="14.25"/>
    <row r="404" s="26" customFormat="1" ht="14.25"/>
    <row r="405" s="26" customFormat="1" ht="14.25"/>
    <row r="406" s="26" customFormat="1" ht="14.25"/>
    <row r="407" s="26" customFormat="1" ht="14.25"/>
    <row r="408" s="26" customFormat="1" ht="14.25"/>
    <row r="409" s="26" customFormat="1" ht="14.25"/>
    <row r="410" s="26" customFormat="1" ht="14.25"/>
    <row r="411" s="26" customFormat="1" ht="14.25"/>
    <row r="412" s="26" customFormat="1" ht="14.25"/>
    <row r="413" s="26" customFormat="1" ht="14.25"/>
    <row r="414" s="26" customFormat="1" ht="14.25"/>
    <row r="415" s="26" customFormat="1" ht="14.25"/>
  </sheetData>
  <sheetProtection/>
  <mergeCells count="41">
    <mergeCell ref="B2:K2"/>
    <mergeCell ref="A3:K3"/>
    <mergeCell ref="F4:G4"/>
    <mergeCell ref="H4:K4"/>
    <mergeCell ref="A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A38:K38"/>
    <mergeCell ref="A39:K39"/>
    <mergeCell ref="A40:K40"/>
    <mergeCell ref="A4:A5"/>
    <mergeCell ref="B4:E5"/>
  </mergeCells>
  <printOptions/>
  <pageMargins left="0.7909722222222222" right="0.7909722222222222" top="0.5902777777777778" bottom="0.5902777777777778" header="0.5118055555555555" footer="0.46805555555555556"/>
  <pageSetup firstPageNumber="1" useFirstPageNumber="1" fitToHeight="0" fitToWidth="1" horizontalDpi="600" verticalDpi="600" orientation="landscape" paperSize="9"/>
  <headerFooter>
    <oddHeader>&amp;C&amp;A</oddHeader>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112"/>
  <sheetViews>
    <sheetView zoomScale="120" zoomScaleNormal="120" zoomScaleSheetLayoutView="100" workbookViewId="0" topLeftCell="A75">
      <selection activeCell="E78" sqref="E78"/>
    </sheetView>
  </sheetViews>
  <sheetFormatPr defaultColWidth="9.00390625" defaultRowHeight="14.25"/>
  <cols>
    <col min="1" max="1" width="4.375" style="30" customWidth="1"/>
    <col min="2" max="2" width="16.125" style="26" customWidth="1"/>
    <col min="3" max="3" width="6.125" style="26" customWidth="1"/>
    <col min="4" max="4" width="8.75390625" style="26" customWidth="1"/>
    <col min="5" max="5" width="13.50390625" style="26" customWidth="1"/>
    <col min="6" max="6" width="37.25390625" style="26" customWidth="1"/>
    <col min="7" max="7" width="9.25390625" style="26" customWidth="1"/>
    <col min="8" max="8" width="8.50390625" style="26" customWidth="1"/>
    <col min="9" max="9" width="6.875" style="26" customWidth="1"/>
    <col min="10" max="10" width="7.25390625" style="26" customWidth="1"/>
    <col min="11" max="11" width="5.00390625" style="26" customWidth="1"/>
    <col min="12" max="17" width="8.125" style="26" customWidth="1"/>
    <col min="18" max="18" width="26.00390625" style="26" customWidth="1"/>
    <col min="19" max="19" width="9.75390625" style="26" customWidth="1"/>
    <col min="20" max="20" width="11.25390625" style="26" customWidth="1"/>
    <col min="21" max="16384" width="13.50390625" style="26" customWidth="1"/>
  </cols>
  <sheetData>
    <row r="1" spans="1:5" s="26" customFormat="1" ht="20.25">
      <c r="A1" s="31" t="s">
        <v>72</v>
      </c>
      <c r="B1" s="31"/>
      <c r="C1" s="31"/>
      <c r="D1" s="31"/>
      <c r="E1" s="31"/>
    </row>
    <row r="2" spans="1:21" s="27" customFormat="1" ht="30.75" customHeight="1">
      <c r="A2" s="32" t="s">
        <v>73</v>
      </c>
      <c r="B2" s="32"/>
      <c r="C2" s="32"/>
      <c r="D2" s="32"/>
      <c r="E2" s="32"/>
      <c r="F2" s="32"/>
      <c r="G2" s="32"/>
      <c r="H2" s="32"/>
      <c r="I2" s="32"/>
      <c r="J2" s="32"/>
      <c r="K2" s="32"/>
      <c r="L2" s="32"/>
      <c r="M2" s="32"/>
      <c r="N2" s="32"/>
      <c r="O2" s="32"/>
      <c r="P2" s="32"/>
      <c r="Q2" s="32"/>
      <c r="R2" s="32"/>
      <c r="S2" s="32"/>
      <c r="T2" s="32"/>
      <c r="U2" s="32"/>
    </row>
    <row r="3" spans="1:21" s="28" customFormat="1" ht="27" customHeight="1">
      <c r="A3" s="33" t="s">
        <v>74</v>
      </c>
      <c r="B3" s="34"/>
      <c r="C3" s="35"/>
      <c r="D3" s="35"/>
      <c r="E3" s="36"/>
      <c r="F3" s="37"/>
      <c r="G3" s="37"/>
      <c r="H3" s="38"/>
      <c r="I3" s="38"/>
      <c r="J3" s="38"/>
      <c r="K3" s="38"/>
      <c r="L3" s="38"/>
      <c r="M3" s="38"/>
      <c r="N3" s="38"/>
      <c r="O3" s="38"/>
      <c r="P3" s="38"/>
      <c r="Q3" s="38"/>
      <c r="R3" s="38"/>
      <c r="S3" s="38">
        <v>9.1</v>
      </c>
      <c r="T3" s="38"/>
      <c r="U3" s="38"/>
    </row>
    <row r="4" spans="1:21" s="28" customFormat="1" ht="39" customHeight="1">
      <c r="A4" s="39" t="s">
        <v>27</v>
      </c>
      <c r="B4" s="39" t="s">
        <v>75</v>
      </c>
      <c r="C4" s="40" t="s">
        <v>76</v>
      </c>
      <c r="D4" s="40" t="s">
        <v>77</v>
      </c>
      <c r="E4" s="41" t="s">
        <v>78</v>
      </c>
      <c r="F4" s="39" t="s">
        <v>79</v>
      </c>
      <c r="G4" s="42" t="s">
        <v>80</v>
      </c>
      <c r="H4" s="43" t="s">
        <v>81</v>
      </c>
      <c r="I4" s="70"/>
      <c r="J4" s="70"/>
      <c r="K4" s="71"/>
      <c r="L4" s="39" t="s">
        <v>82</v>
      </c>
      <c r="M4" s="39"/>
      <c r="N4" s="39"/>
      <c r="O4" s="39"/>
      <c r="P4" s="42" t="s">
        <v>83</v>
      </c>
      <c r="Q4" s="42"/>
      <c r="R4" s="41" t="s">
        <v>84</v>
      </c>
      <c r="S4" s="39" t="s">
        <v>85</v>
      </c>
      <c r="T4" s="39" t="s">
        <v>86</v>
      </c>
      <c r="U4" s="39" t="s">
        <v>87</v>
      </c>
    </row>
    <row r="5" spans="1:21" s="28" customFormat="1" ht="46.5" customHeight="1">
      <c r="A5" s="39"/>
      <c r="B5" s="39"/>
      <c r="C5" s="44"/>
      <c r="D5" s="44"/>
      <c r="E5" s="45"/>
      <c r="F5" s="39"/>
      <c r="G5" s="42"/>
      <c r="H5" s="46" t="s">
        <v>88</v>
      </c>
      <c r="I5" s="41" t="s">
        <v>89</v>
      </c>
      <c r="J5" s="41" t="s">
        <v>90</v>
      </c>
      <c r="K5" s="41" t="s">
        <v>91</v>
      </c>
      <c r="L5" s="39" t="s">
        <v>92</v>
      </c>
      <c r="M5" s="39"/>
      <c r="N5" s="39" t="s">
        <v>93</v>
      </c>
      <c r="O5" s="39"/>
      <c r="P5" s="42" t="s">
        <v>94</v>
      </c>
      <c r="Q5" s="42" t="s">
        <v>95</v>
      </c>
      <c r="R5" s="45"/>
      <c r="S5" s="39"/>
      <c r="T5" s="39"/>
      <c r="U5" s="39"/>
    </row>
    <row r="6" spans="1:21" s="28" customFormat="1" ht="36" customHeight="1">
      <c r="A6" s="39"/>
      <c r="B6" s="39"/>
      <c r="C6" s="47"/>
      <c r="D6" s="47"/>
      <c r="E6" s="48"/>
      <c r="F6" s="39"/>
      <c r="G6" s="42"/>
      <c r="H6" s="49"/>
      <c r="I6" s="48"/>
      <c r="J6" s="48"/>
      <c r="K6" s="48"/>
      <c r="L6" s="39" t="s">
        <v>96</v>
      </c>
      <c r="M6" s="39" t="s">
        <v>97</v>
      </c>
      <c r="N6" s="39" t="s">
        <v>98</v>
      </c>
      <c r="O6" s="39" t="s">
        <v>99</v>
      </c>
      <c r="P6" s="42"/>
      <c r="Q6" s="42"/>
      <c r="R6" s="48"/>
      <c r="S6" s="39"/>
      <c r="T6" s="39"/>
      <c r="U6" s="39"/>
    </row>
    <row r="7" spans="1:21" s="29" customFormat="1" ht="19.5" customHeight="1">
      <c r="A7" s="50"/>
      <c r="B7" s="50" t="s">
        <v>37</v>
      </c>
      <c r="C7" s="50"/>
      <c r="D7" s="50"/>
      <c r="E7" s="50"/>
      <c r="F7" s="51"/>
      <c r="G7" s="50"/>
      <c r="H7" s="50">
        <f aca="true" t="shared" si="0" ref="H7:K7">H8+H23+H30+H33+H37+H47+H601+H56+H58+H61+H80+H82+H84+H86</f>
        <v>9018.009999999998</v>
      </c>
      <c r="I7" s="50">
        <f t="shared" si="0"/>
        <v>0</v>
      </c>
      <c r="J7" s="50">
        <f t="shared" si="0"/>
        <v>0</v>
      </c>
      <c r="K7" s="50">
        <f t="shared" si="0"/>
        <v>0</v>
      </c>
      <c r="L7" s="50">
        <v>50</v>
      </c>
      <c r="M7" s="50">
        <f>M8+M23+M30+M33+M37+M47+M601+M56+M58+M61+M80+M82+M84+M86</f>
        <v>3760.5</v>
      </c>
      <c r="N7" s="50"/>
      <c r="O7" s="50"/>
      <c r="P7" s="50"/>
      <c r="Q7" s="50"/>
      <c r="R7" s="51"/>
      <c r="S7" s="50"/>
      <c r="T7" s="50"/>
      <c r="U7" s="50"/>
    </row>
    <row r="8" spans="1:21" s="29" customFormat="1" ht="21.75" customHeight="1">
      <c r="A8" s="50" t="s">
        <v>38</v>
      </c>
      <c r="B8" s="50" t="s">
        <v>100</v>
      </c>
      <c r="C8" s="50"/>
      <c r="D8" s="50"/>
      <c r="E8" s="50"/>
      <c r="F8" s="51"/>
      <c r="G8" s="50"/>
      <c r="H8" s="50">
        <f aca="true" t="shared" si="1" ref="H8:O8">SUM(H9:H22)</f>
        <v>2873.64</v>
      </c>
      <c r="I8" s="50">
        <f t="shared" si="1"/>
        <v>0</v>
      </c>
      <c r="J8" s="50">
        <f t="shared" si="1"/>
        <v>0</v>
      </c>
      <c r="K8" s="50">
        <f t="shared" si="1"/>
        <v>0</v>
      </c>
      <c r="L8" s="50">
        <f t="shared" si="1"/>
        <v>106</v>
      </c>
      <c r="M8" s="50">
        <f t="shared" si="1"/>
        <v>1301.5</v>
      </c>
      <c r="N8" s="50">
        <f t="shared" si="1"/>
        <v>6313</v>
      </c>
      <c r="O8" s="50">
        <f t="shared" si="1"/>
        <v>23396</v>
      </c>
      <c r="P8" s="50"/>
      <c r="Q8" s="50"/>
      <c r="R8" s="51"/>
      <c r="S8" s="50"/>
      <c r="T8" s="50"/>
      <c r="U8" s="50"/>
    </row>
    <row r="9" spans="1:21" s="28" customFormat="1" ht="31.5">
      <c r="A9" s="52">
        <v>1</v>
      </c>
      <c r="B9" s="53" t="s">
        <v>101</v>
      </c>
      <c r="C9" s="52" t="s">
        <v>102</v>
      </c>
      <c r="D9" s="52" t="s">
        <v>103</v>
      </c>
      <c r="E9" s="53" t="s">
        <v>104</v>
      </c>
      <c r="F9" s="54" t="s">
        <v>105</v>
      </c>
      <c r="G9" s="52"/>
      <c r="H9" s="52">
        <v>250</v>
      </c>
      <c r="I9" s="52"/>
      <c r="J9" s="52"/>
      <c r="K9" s="52"/>
      <c r="L9" s="52">
        <v>1</v>
      </c>
      <c r="M9" s="52">
        <v>76</v>
      </c>
      <c r="N9" s="72">
        <v>492</v>
      </c>
      <c r="O9" s="72">
        <v>1052</v>
      </c>
      <c r="P9" s="52">
        <v>2023.04</v>
      </c>
      <c r="Q9" s="52">
        <v>2023.04</v>
      </c>
      <c r="R9" s="58" t="s">
        <v>106</v>
      </c>
      <c r="S9" s="53" t="s">
        <v>104</v>
      </c>
      <c r="T9" s="52" t="s">
        <v>107</v>
      </c>
      <c r="U9" s="52"/>
    </row>
    <row r="10" spans="1:21" s="28" customFormat="1" ht="97.5" customHeight="1">
      <c r="A10" s="52">
        <v>2</v>
      </c>
      <c r="B10" s="52" t="s">
        <v>108</v>
      </c>
      <c r="C10" s="52" t="s">
        <v>102</v>
      </c>
      <c r="D10" s="52" t="s">
        <v>103</v>
      </c>
      <c r="E10" s="53" t="s">
        <v>109</v>
      </c>
      <c r="F10" s="55" t="s">
        <v>110</v>
      </c>
      <c r="G10" s="52"/>
      <c r="H10" s="52">
        <v>100</v>
      </c>
      <c r="I10" s="52"/>
      <c r="J10" s="52"/>
      <c r="K10" s="52"/>
      <c r="L10" s="52">
        <v>1</v>
      </c>
      <c r="M10" s="52">
        <v>100</v>
      </c>
      <c r="N10" s="53">
        <v>76</v>
      </c>
      <c r="O10" s="53">
        <v>327</v>
      </c>
      <c r="P10" s="56">
        <v>2023.08</v>
      </c>
      <c r="Q10" s="56">
        <v>2023.12</v>
      </c>
      <c r="R10" s="75" t="s">
        <v>111</v>
      </c>
      <c r="S10" s="53" t="s">
        <v>112</v>
      </c>
      <c r="T10" s="52" t="s">
        <v>107</v>
      </c>
      <c r="U10" s="52"/>
    </row>
    <row r="11" spans="1:21" s="28" customFormat="1" ht="54" customHeight="1">
      <c r="A11" s="52">
        <v>3</v>
      </c>
      <c r="B11" s="52" t="s">
        <v>113</v>
      </c>
      <c r="C11" s="52" t="s">
        <v>102</v>
      </c>
      <c r="D11" s="52" t="s">
        <v>103</v>
      </c>
      <c r="E11" s="53" t="s">
        <v>114</v>
      </c>
      <c r="F11" s="55" t="s">
        <v>115</v>
      </c>
      <c r="G11" s="52"/>
      <c r="H11" s="52">
        <v>180</v>
      </c>
      <c r="I11" s="52"/>
      <c r="J11" s="52"/>
      <c r="K11" s="52"/>
      <c r="L11" s="52">
        <v>1</v>
      </c>
      <c r="M11" s="52">
        <v>6</v>
      </c>
      <c r="N11" s="52">
        <v>40</v>
      </c>
      <c r="O11" s="52">
        <v>154</v>
      </c>
      <c r="P11" s="52">
        <v>2023.04</v>
      </c>
      <c r="Q11" s="52">
        <v>2023.12</v>
      </c>
      <c r="R11" s="55" t="s">
        <v>116</v>
      </c>
      <c r="S11" s="53" t="s">
        <v>104</v>
      </c>
      <c r="T11" s="52" t="s">
        <v>107</v>
      </c>
      <c r="U11" s="52"/>
    </row>
    <row r="12" spans="1:21" s="28" customFormat="1" ht="42" customHeight="1">
      <c r="A12" s="52">
        <v>4</v>
      </c>
      <c r="B12" s="52" t="s">
        <v>117</v>
      </c>
      <c r="C12" s="52" t="s">
        <v>102</v>
      </c>
      <c r="D12" s="52" t="s">
        <v>103</v>
      </c>
      <c r="E12" s="52" t="s">
        <v>118</v>
      </c>
      <c r="F12" s="55" t="s">
        <v>119</v>
      </c>
      <c r="G12" s="52"/>
      <c r="H12" s="52">
        <v>100</v>
      </c>
      <c r="I12" s="52"/>
      <c r="J12" s="52"/>
      <c r="K12" s="52"/>
      <c r="L12" s="52">
        <v>2</v>
      </c>
      <c r="M12" s="52">
        <v>15</v>
      </c>
      <c r="N12" s="52">
        <v>183</v>
      </c>
      <c r="O12" s="52">
        <v>651</v>
      </c>
      <c r="P12" s="52">
        <v>0</v>
      </c>
      <c r="Q12" s="52">
        <v>0</v>
      </c>
      <c r="R12" s="55" t="s">
        <v>120</v>
      </c>
      <c r="S12" s="52" t="s">
        <v>121</v>
      </c>
      <c r="T12" s="52" t="s">
        <v>107</v>
      </c>
      <c r="U12" s="52"/>
    </row>
    <row r="13" spans="1:21" s="28" customFormat="1" ht="73.5" customHeight="1">
      <c r="A13" s="52">
        <v>5</v>
      </c>
      <c r="B13" s="52" t="s">
        <v>122</v>
      </c>
      <c r="C13" s="52" t="s">
        <v>102</v>
      </c>
      <c r="D13" s="52" t="s">
        <v>103</v>
      </c>
      <c r="E13" s="52" t="s">
        <v>123</v>
      </c>
      <c r="F13" s="55" t="s">
        <v>124</v>
      </c>
      <c r="G13" s="52"/>
      <c r="H13" s="52">
        <v>100</v>
      </c>
      <c r="I13" s="52"/>
      <c r="J13" s="52"/>
      <c r="K13" s="52"/>
      <c r="L13" s="52">
        <v>1</v>
      </c>
      <c r="M13" s="52">
        <v>5</v>
      </c>
      <c r="N13" s="52">
        <v>52</v>
      </c>
      <c r="O13" s="52">
        <v>177</v>
      </c>
      <c r="P13" s="52">
        <v>2023.04</v>
      </c>
      <c r="Q13" s="52">
        <v>2023.07</v>
      </c>
      <c r="R13" s="55" t="s">
        <v>125</v>
      </c>
      <c r="S13" s="52" t="s">
        <v>123</v>
      </c>
      <c r="T13" s="52" t="s">
        <v>107</v>
      </c>
      <c r="U13" s="52"/>
    </row>
    <row r="14" spans="1:21" s="28" customFormat="1" ht="52.5">
      <c r="A14" s="52">
        <v>6</v>
      </c>
      <c r="B14" s="52" t="s">
        <v>126</v>
      </c>
      <c r="C14" s="52" t="s">
        <v>102</v>
      </c>
      <c r="D14" s="52" t="s">
        <v>103</v>
      </c>
      <c r="E14" s="52" t="s">
        <v>127</v>
      </c>
      <c r="F14" s="55" t="s">
        <v>128</v>
      </c>
      <c r="G14" s="52"/>
      <c r="H14" s="52">
        <v>100</v>
      </c>
      <c r="I14" s="52"/>
      <c r="J14" s="52"/>
      <c r="K14" s="52"/>
      <c r="L14" s="52">
        <v>1</v>
      </c>
      <c r="M14" s="52">
        <v>5</v>
      </c>
      <c r="N14" s="52">
        <v>136</v>
      </c>
      <c r="O14" s="52">
        <v>409</v>
      </c>
      <c r="P14" s="52">
        <v>2023.3</v>
      </c>
      <c r="Q14" s="52">
        <v>2023.6</v>
      </c>
      <c r="R14" s="55" t="s">
        <v>129</v>
      </c>
      <c r="S14" s="52" t="s">
        <v>130</v>
      </c>
      <c r="T14" s="52" t="s">
        <v>131</v>
      </c>
      <c r="U14" s="52"/>
    </row>
    <row r="15" spans="1:21" s="28" customFormat="1" ht="39.75" customHeight="1">
      <c r="A15" s="52">
        <v>7</v>
      </c>
      <c r="B15" s="52" t="s">
        <v>132</v>
      </c>
      <c r="C15" s="52" t="s">
        <v>102</v>
      </c>
      <c r="D15" s="52" t="s">
        <v>103</v>
      </c>
      <c r="E15" s="52" t="s">
        <v>133</v>
      </c>
      <c r="F15" s="55" t="s">
        <v>134</v>
      </c>
      <c r="G15" s="52"/>
      <c r="H15" s="52">
        <v>367</v>
      </c>
      <c r="I15" s="52"/>
      <c r="J15" s="52"/>
      <c r="K15" s="52"/>
      <c r="L15" s="52">
        <v>1</v>
      </c>
      <c r="M15" s="52">
        <v>3</v>
      </c>
      <c r="N15" s="52">
        <v>83</v>
      </c>
      <c r="O15" s="52">
        <v>274</v>
      </c>
      <c r="P15" s="52" t="s">
        <v>135</v>
      </c>
      <c r="Q15" s="52" t="s">
        <v>136</v>
      </c>
      <c r="R15" s="55" t="s">
        <v>137</v>
      </c>
      <c r="S15" s="52" t="s">
        <v>130</v>
      </c>
      <c r="T15" s="52" t="s">
        <v>138</v>
      </c>
      <c r="U15" s="52" t="s">
        <v>139</v>
      </c>
    </row>
    <row r="16" spans="1:21" s="28" customFormat="1" ht="52.5">
      <c r="A16" s="52">
        <v>8</v>
      </c>
      <c r="B16" s="52" t="s">
        <v>140</v>
      </c>
      <c r="C16" s="52" t="s">
        <v>102</v>
      </c>
      <c r="D16" s="52" t="s">
        <v>103</v>
      </c>
      <c r="E16" s="52" t="s">
        <v>141</v>
      </c>
      <c r="F16" s="55" t="s">
        <v>142</v>
      </c>
      <c r="G16" s="52"/>
      <c r="H16" s="52">
        <v>80</v>
      </c>
      <c r="I16" s="52"/>
      <c r="J16" s="52"/>
      <c r="K16" s="52"/>
      <c r="L16" s="52">
        <v>1</v>
      </c>
      <c r="M16" s="52">
        <v>5</v>
      </c>
      <c r="N16" s="52">
        <v>45</v>
      </c>
      <c r="O16" s="52">
        <v>172</v>
      </c>
      <c r="P16" s="52">
        <v>2023.3</v>
      </c>
      <c r="Q16" s="52">
        <v>2023.6</v>
      </c>
      <c r="R16" s="55" t="s">
        <v>143</v>
      </c>
      <c r="S16" s="52" t="s">
        <v>130</v>
      </c>
      <c r="T16" s="52" t="s">
        <v>144</v>
      </c>
      <c r="U16" s="52"/>
    </row>
    <row r="17" spans="1:21" s="28" customFormat="1" ht="94.5">
      <c r="A17" s="52">
        <v>9</v>
      </c>
      <c r="B17" s="52" t="s">
        <v>145</v>
      </c>
      <c r="C17" s="52" t="s">
        <v>102</v>
      </c>
      <c r="D17" s="52" t="s">
        <v>103</v>
      </c>
      <c r="E17" s="52" t="s">
        <v>146</v>
      </c>
      <c r="F17" s="55" t="s">
        <v>147</v>
      </c>
      <c r="G17" s="52"/>
      <c r="H17" s="52">
        <v>100</v>
      </c>
      <c r="I17" s="52"/>
      <c r="J17" s="52"/>
      <c r="K17" s="52"/>
      <c r="L17" s="52">
        <v>1</v>
      </c>
      <c r="M17" s="52">
        <v>4</v>
      </c>
      <c r="N17" s="52">
        <v>52</v>
      </c>
      <c r="O17" s="52">
        <v>263</v>
      </c>
      <c r="P17" s="52">
        <v>2023.4</v>
      </c>
      <c r="Q17" s="52">
        <v>2023.4</v>
      </c>
      <c r="R17" s="55" t="s">
        <v>148</v>
      </c>
      <c r="S17" s="52" t="s">
        <v>104</v>
      </c>
      <c r="T17" s="52" t="s">
        <v>149</v>
      </c>
      <c r="U17" s="52"/>
    </row>
    <row r="18" spans="1:21" s="28" customFormat="1" ht="31.5">
      <c r="A18" s="52">
        <v>10</v>
      </c>
      <c r="B18" s="52" t="s">
        <v>150</v>
      </c>
      <c r="C18" s="52" t="s">
        <v>102</v>
      </c>
      <c r="D18" s="52" t="s">
        <v>103</v>
      </c>
      <c r="E18" s="52" t="s">
        <v>151</v>
      </c>
      <c r="F18" s="55" t="s">
        <v>152</v>
      </c>
      <c r="G18" s="52"/>
      <c r="H18" s="52">
        <v>736.04</v>
      </c>
      <c r="I18" s="52"/>
      <c r="J18" s="52"/>
      <c r="K18" s="52"/>
      <c r="L18" s="52">
        <v>50</v>
      </c>
      <c r="M18" s="52">
        <v>584</v>
      </c>
      <c r="N18" s="52">
        <v>4000</v>
      </c>
      <c r="O18" s="52">
        <v>15711</v>
      </c>
      <c r="P18" s="52">
        <v>2023.3</v>
      </c>
      <c r="Q18" s="52">
        <v>2023.12</v>
      </c>
      <c r="R18" s="55" t="s">
        <v>153</v>
      </c>
      <c r="S18" s="52" t="s">
        <v>154</v>
      </c>
      <c r="T18" s="52" t="s">
        <v>107</v>
      </c>
      <c r="U18" s="52"/>
    </row>
    <row r="19" spans="1:21" s="28" customFormat="1" ht="105">
      <c r="A19" s="52">
        <v>11</v>
      </c>
      <c r="B19" s="52" t="s">
        <v>155</v>
      </c>
      <c r="C19" s="52" t="s">
        <v>102</v>
      </c>
      <c r="D19" s="52" t="s">
        <v>103</v>
      </c>
      <c r="E19" s="52" t="s">
        <v>151</v>
      </c>
      <c r="F19" s="55" t="s">
        <v>156</v>
      </c>
      <c r="G19" s="52"/>
      <c r="H19" s="52">
        <v>469.5</v>
      </c>
      <c r="I19" s="52"/>
      <c r="J19" s="52"/>
      <c r="K19" s="52"/>
      <c r="L19" s="52">
        <v>43</v>
      </c>
      <c r="M19" s="52">
        <v>469.5</v>
      </c>
      <c r="N19" s="52">
        <v>863</v>
      </c>
      <c r="O19" s="52">
        <v>3258</v>
      </c>
      <c r="P19" s="52">
        <v>2023.5</v>
      </c>
      <c r="Q19" s="52">
        <v>2023.12</v>
      </c>
      <c r="R19" s="55" t="s">
        <v>157</v>
      </c>
      <c r="S19" s="76" t="s">
        <v>158</v>
      </c>
      <c r="T19" s="52" t="s">
        <v>107</v>
      </c>
      <c r="U19" s="52"/>
    </row>
    <row r="20" spans="1:21" s="28" customFormat="1" ht="52.5">
      <c r="A20" s="52">
        <v>12</v>
      </c>
      <c r="B20" s="52" t="s">
        <v>159</v>
      </c>
      <c r="C20" s="52" t="s">
        <v>102</v>
      </c>
      <c r="D20" s="52" t="s">
        <v>103</v>
      </c>
      <c r="E20" s="52" t="s">
        <v>123</v>
      </c>
      <c r="F20" s="55" t="s">
        <v>160</v>
      </c>
      <c r="G20" s="52"/>
      <c r="H20" s="52">
        <v>95</v>
      </c>
      <c r="I20" s="52"/>
      <c r="J20" s="52"/>
      <c r="K20" s="52"/>
      <c r="L20" s="52">
        <v>1</v>
      </c>
      <c r="M20" s="52">
        <v>1</v>
      </c>
      <c r="N20" s="52">
        <v>10</v>
      </c>
      <c r="O20" s="52">
        <v>43</v>
      </c>
      <c r="P20" s="52">
        <v>2023.03</v>
      </c>
      <c r="Q20" s="52">
        <v>2023.12</v>
      </c>
      <c r="R20" s="55" t="s">
        <v>161</v>
      </c>
      <c r="S20" s="76" t="s">
        <v>123</v>
      </c>
      <c r="T20" s="52" t="s">
        <v>107</v>
      </c>
      <c r="U20" s="52"/>
    </row>
    <row r="21" spans="1:21" s="28" customFormat="1" ht="52.5">
      <c r="A21" s="52">
        <v>13</v>
      </c>
      <c r="B21" s="56" t="s">
        <v>162</v>
      </c>
      <c r="C21" s="52" t="s">
        <v>102</v>
      </c>
      <c r="D21" s="52" t="s">
        <v>103</v>
      </c>
      <c r="E21" s="57" t="s">
        <v>163</v>
      </c>
      <c r="F21" s="58" t="s">
        <v>164</v>
      </c>
      <c r="G21" s="52"/>
      <c r="H21" s="59">
        <v>141.85</v>
      </c>
      <c r="I21" s="59"/>
      <c r="J21" s="52"/>
      <c r="K21" s="52"/>
      <c r="L21" s="72">
        <v>1</v>
      </c>
      <c r="M21" s="72">
        <v>14</v>
      </c>
      <c r="N21" s="72">
        <v>140</v>
      </c>
      <c r="O21" s="72">
        <v>507</v>
      </c>
      <c r="P21" s="52">
        <v>2023.4</v>
      </c>
      <c r="Q21" s="52">
        <v>2023.12</v>
      </c>
      <c r="R21" s="77" t="s">
        <v>165</v>
      </c>
      <c r="S21" s="52" t="s">
        <v>112</v>
      </c>
      <c r="T21" s="52" t="s">
        <v>107</v>
      </c>
      <c r="U21" s="52"/>
    </row>
    <row r="22" spans="1:21" s="28" customFormat="1" ht="63">
      <c r="A22" s="52">
        <v>14</v>
      </c>
      <c r="B22" s="56" t="s">
        <v>166</v>
      </c>
      <c r="C22" s="52" t="s">
        <v>102</v>
      </c>
      <c r="D22" s="52" t="s">
        <v>103</v>
      </c>
      <c r="E22" s="57" t="s">
        <v>163</v>
      </c>
      <c r="F22" s="58" t="s">
        <v>167</v>
      </c>
      <c r="G22" s="52"/>
      <c r="H22" s="59">
        <v>54.25</v>
      </c>
      <c r="I22" s="59"/>
      <c r="J22" s="52"/>
      <c r="K22" s="52"/>
      <c r="L22" s="72">
        <v>1</v>
      </c>
      <c r="M22" s="72">
        <v>14</v>
      </c>
      <c r="N22" s="72">
        <v>141</v>
      </c>
      <c r="O22" s="72">
        <v>398</v>
      </c>
      <c r="P22" s="52">
        <v>2023.4</v>
      </c>
      <c r="Q22" s="52">
        <v>2023.12</v>
      </c>
      <c r="R22" s="77" t="s">
        <v>168</v>
      </c>
      <c r="S22" s="52" t="s">
        <v>112</v>
      </c>
      <c r="T22" s="52" t="s">
        <v>107</v>
      </c>
      <c r="U22" s="52"/>
    </row>
    <row r="23" spans="1:21" s="29" customFormat="1" ht="30.75" customHeight="1">
      <c r="A23" s="50" t="s">
        <v>58</v>
      </c>
      <c r="B23" s="50" t="s">
        <v>169</v>
      </c>
      <c r="C23" s="50"/>
      <c r="D23" s="50"/>
      <c r="E23" s="50"/>
      <c r="F23" s="51"/>
      <c r="G23" s="50"/>
      <c r="H23" s="50">
        <f aca="true" t="shared" si="2" ref="H23:O23">SUM(H24:H29)</f>
        <v>1188.97</v>
      </c>
      <c r="I23" s="50">
        <f t="shared" si="2"/>
        <v>0</v>
      </c>
      <c r="J23" s="50">
        <f t="shared" si="2"/>
        <v>0</v>
      </c>
      <c r="K23" s="50">
        <f t="shared" si="2"/>
        <v>0</v>
      </c>
      <c r="L23" s="50">
        <f t="shared" si="2"/>
        <v>15</v>
      </c>
      <c r="M23" s="50">
        <f t="shared" si="2"/>
        <v>527</v>
      </c>
      <c r="N23" s="50">
        <f t="shared" si="2"/>
        <v>860</v>
      </c>
      <c r="O23" s="50">
        <f t="shared" si="2"/>
        <v>3013</v>
      </c>
      <c r="P23" s="50"/>
      <c r="Q23" s="50"/>
      <c r="R23" s="78"/>
      <c r="S23" s="50"/>
      <c r="T23" s="50"/>
      <c r="U23" s="50"/>
    </row>
    <row r="24" spans="1:21" s="28" customFormat="1" ht="63">
      <c r="A24" s="52">
        <v>1</v>
      </c>
      <c r="B24" s="52" t="s">
        <v>170</v>
      </c>
      <c r="C24" s="52" t="s">
        <v>102</v>
      </c>
      <c r="D24" s="52" t="s">
        <v>103</v>
      </c>
      <c r="E24" s="52" t="s">
        <v>171</v>
      </c>
      <c r="F24" s="55" t="s">
        <v>172</v>
      </c>
      <c r="G24" s="52"/>
      <c r="H24" s="52">
        <v>30</v>
      </c>
      <c r="I24" s="52"/>
      <c r="J24" s="52"/>
      <c r="K24" s="52"/>
      <c r="L24" s="52">
        <v>12</v>
      </c>
      <c r="M24" s="52">
        <v>119</v>
      </c>
      <c r="N24" s="52">
        <v>35</v>
      </c>
      <c r="O24" s="52">
        <v>127</v>
      </c>
      <c r="P24" s="52">
        <v>0</v>
      </c>
      <c r="Q24" s="52">
        <v>0</v>
      </c>
      <c r="R24" s="79" t="s">
        <v>173</v>
      </c>
      <c r="S24" s="52" t="s">
        <v>171</v>
      </c>
      <c r="T24" s="52" t="s">
        <v>107</v>
      </c>
      <c r="U24" s="52"/>
    </row>
    <row r="25" spans="1:21" s="28" customFormat="1" ht="63">
      <c r="A25" s="52">
        <v>2</v>
      </c>
      <c r="B25" s="52" t="s">
        <v>174</v>
      </c>
      <c r="C25" s="52" t="s">
        <v>102</v>
      </c>
      <c r="D25" s="52" t="s">
        <v>103</v>
      </c>
      <c r="E25" s="52" t="s">
        <v>175</v>
      </c>
      <c r="F25" s="55" t="s">
        <v>176</v>
      </c>
      <c r="G25" s="52"/>
      <c r="H25" s="52">
        <v>20</v>
      </c>
      <c r="I25" s="52"/>
      <c r="J25" s="52"/>
      <c r="K25" s="52"/>
      <c r="L25" s="52">
        <v>1</v>
      </c>
      <c r="M25" s="52">
        <v>1</v>
      </c>
      <c r="N25" s="52">
        <v>18</v>
      </c>
      <c r="O25" s="52">
        <v>41</v>
      </c>
      <c r="P25" s="52">
        <v>2023.4</v>
      </c>
      <c r="Q25" s="52">
        <v>2023.12</v>
      </c>
      <c r="R25" s="55" t="s">
        <v>177</v>
      </c>
      <c r="S25" s="52" t="s">
        <v>123</v>
      </c>
      <c r="T25" s="52" t="s">
        <v>107</v>
      </c>
      <c r="U25" s="52"/>
    </row>
    <row r="26" spans="1:21" s="28" customFormat="1" ht="94.5">
      <c r="A26" s="52">
        <v>3</v>
      </c>
      <c r="B26" s="52" t="s">
        <v>178</v>
      </c>
      <c r="C26" s="52" t="s">
        <v>102</v>
      </c>
      <c r="D26" s="52" t="s">
        <v>103</v>
      </c>
      <c r="E26" s="52" t="s">
        <v>179</v>
      </c>
      <c r="F26" s="55" t="s">
        <v>180</v>
      </c>
      <c r="G26" s="52"/>
      <c r="H26" s="52">
        <v>392</v>
      </c>
      <c r="I26" s="52"/>
      <c r="J26" s="52"/>
      <c r="K26" s="52"/>
      <c r="L26" s="52">
        <v>1</v>
      </c>
      <c r="M26" s="52">
        <v>392</v>
      </c>
      <c r="N26" s="72">
        <v>98</v>
      </c>
      <c r="O26" s="72">
        <v>425</v>
      </c>
      <c r="P26" s="73" t="s">
        <v>181</v>
      </c>
      <c r="Q26" s="73" t="s">
        <v>182</v>
      </c>
      <c r="R26" s="55" t="s">
        <v>183</v>
      </c>
      <c r="S26" s="52" t="s">
        <v>123</v>
      </c>
      <c r="T26" s="52" t="s">
        <v>149</v>
      </c>
      <c r="U26" s="52"/>
    </row>
    <row r="27" spans="1:21" s="28" customFormat="1" ht="52.5">
      <c r="A27" s="52">
        <v>4</v>
      </c>
      <c r="B27" s="52" t="s">
        <v>184</v>
      </c>
      <c r="C27" s="52" t="s">
        <v>102</v>
      </c>
      <c r="D27" s="52" t="s">
        <v>103</v>
      </c>
      <c r="E27" s="52" t="s">
        <v>185</v>
      </c>
      <c r="F27" s="55" t="s">
        <v>186</v>
      </c>
      <c r="G27" s="52"/>
      <c r="H27" s="52">
        <v>100</v>
      </c>
      <c r="I27" s="52"/>
      <c r="J27" s="52"/>
      <c r="K27" s="52"/>
      <c r="L27" s="52">
        <v>1</v>
      </c>
      <c r="M27" s="52">
        <v>15</v>
      </c>
      <c r="N27" s="52">
        <v>184</v>
      </c>
      <c r="O27" s="52">
        <v>562</v>
      </c>
      <c r="P27" s="52">
        <v>2023.3</v>
      </c>
      <c r="Q27" s="52">
        <v>2023.6</v>
      </c>
      <c r="R27" s="55" t="s">
        <v>187</v>
      </c>
      <c r="S27" s="52" t="s">
        <v>130</v>
      </c>
      <c r="T27" s="52" t="s">
        <v>131</v>
      </c>
      <c r="U27" s="52"/>
    </row>
    <row r="28" spans="1:21" s="28" customFormat="1" ht="73.5">
      <c r="A28" s="52">
        <v>5</v>
      </c>
      <c r="B28" s="52" t="s">
        <v>188</v>
      </c>
      <c r="C28" s="52" t="s">
        <v>102</v>
      </c>
      <c r="D28" s="52" t="s">
        <v>103</v>
      </c>
      <c r="E28" s="52" t="s">
        <v>189</v>
      </c>
      <c r="F28" s="55" t="s">
        <v>190</v>
      </c>
      <c r="G28" s="52"/>
      <c r="H28" s="52">
        <v>646.97</v>
      </c>
      <c r="I28" s="52"/>
      <c r="J28" s="52"/>
      <c r="K28" s="52"/>
      <c r="L28" s="52">
        <v>0</v>
      </c>
      <c r="M28" s="52">
        <v>0</v>
      </c>
      <c r="N28" s="52">
        <v>525</v>
      </c>
      <c r="O28" s="52">
        <v>1858</v>
      </c>
      <c r="P28" s="52">
        <v>2023.1</v>
      </c>
      <c r="Q28" s="52">
        <v>2023.11</v>
      </c>
      <c r="R28" s="55" t="s">
        <v>191</v>
      </c>
      <c r="S28" s="52" t="s">
        <v>189</v>
      </c>
      <c r="T28" s="52" t="s">
        <v>149</v>
      </c>
      <c r="U28" s="52"/>
    </row>
    <row r="29" spans="1:21" s="28" customFormat="1" ht="12">
      <c r="A29" s="52"/>
      <c r="B29" s="52" t="s">
        <v>192</v>
      </c>
      <c r="C29" s="52"/>
      <c r="D29" s="52"/>
      <c r="E29" s="52"/>
      <c r="F29" s="55"/>
      <c r="G29" s="52"/>
      <c r="H29" s="52"/>
      <c r="I29" s="52"/>
      <c r="J29" s="52"/>
      <c r="K29" s="52"/>
      <c r="L29" s="52"/>
      <c r="M29" s="52"/>
      <c r="N29" s="52"/>
      <c r="O29" s="52"/>
      <c r="P29" s="52"/>
      <c r="Q29" s="52"/>
      <c r="R29" s="55"/>
      <c r="S29" s="52"/>
      <c r="T29" s="52"/>
      <c r="U29" s="52"/>
    </row>
    <row r="30" spans="1:21" s="29" customFormat="1" ht="30" customHeight="1">
      <c r="A30" s="50" t="s">
        <v>63</v>
      </c>
      <c r="B30" s="50" t="s">
        <v>193</v>
      </c>
      <c r="C30" s="50"/>
      <c r="D30" s="50"/>
      <c r="E30" s="50"/>
      <c r="F30" s="51"/>
      <c r="G30" s="50"/>
      <c r="H30" s="50">
        <f aca="true" t="shared" si="3" ref="H30:O30">H31</f>
        <v>104</v>
      </c>
      <c r="I30" s="50">
        <f t="shared" si="3"/>
        <v>0</v>
      </c>
      <c r="J30" s="50">
        <f t="shared" si="3"/>
        <v>0</v>
      </c>
      <c r="K30" s="50">
        <f t="shared" si="3"/>
        <v>0</v>
      </c>
      <c r="L30" s="50">
        <f t="shared" si="3"/>
        <v>10</v>
      </c>
      <c r="M30" s="50">
        <f t="shared" si="3"/>
        <v>20</v>
      </c>
      <c r="N30" s="50">
        <f t="shared" si="3"/>
        <v>172</v>
      </c>
      <c r="O30" s="50">
        <f t="shared" si="3"/>
        <v>516</v>
      </c>
      <c r="P30" s="50"/>
      <c r="Q30" s="50"/>
      <c r="R30" s="51"/>
      <c r="S30" s="50"/>
      <c r="T30" s="50"/>
      <c r="U30" s="50"/>
    </row>
    <row r="31" spans="1:21" s="28" customFormat="1" ht="136.5">
      <c r="A31" s="52">
        <v>1</v>
      </c>
      <c r="B31" s="52" t="s">
        <v>194</v>
      </c>
      <c r="C31" s="52" t="s">
        <v>102</v>
      </c>
      <c r="D31" s="52" t="s">
        <v>103</v>
      </c>
      <c r="E31" s="52" t="s">
        <v>195</v>
      </c>
      <c r="F31" s="55" t="s">
        <v>196</v>
      </c>
      <c r="G31" s="52"/>
      <c r="H31" s="52">
        <v>104</v>
      </c>
      <c r="I31" s="52"/>
      <c r="J31" s="52"/>
      <c r="K31" s="52"/>
      <c r="L31" s="52">
        <v>10</v>
      </c>
      <c r="M31" s="52">
        <v>20</v>
      </c>
      <c r="N31" s="52">
        <v>172</v>
      </c>
      <c r="O31" s="52">
        <v>516</v>
      </c>
      <c r="P31" s="52">
        <v>2023.03</v>
      </c>
      <c r="Q31" s="52">
        <v>2024.01</v>
      </c>
      <c r="R31" s="55" t="s">
        <v>197</v>
      </c>
      <c r="S31" s="52" t="s">
        <v>198</v>
      </c>
      <c r="T31" s="52" t="s">
        <v>144</v>
      </c>
      <c r="U31" s="52"/>
    </row>
    <row r="32" spans="1:21" s="28" customFormat="1" ht="12">
      <c r="A32" s="52"/>
      <c r="B32" s="52" t="s">
        <v>192</v>
      </c>
      <c r="C32" s="52"/>
      <c r="D32" s="52"/>
      <c r="E32" s="52"/>
      <c r="F32" s="55"/>
      <c r="G32" s="52"/>
      <c r="H32" s="52"/>
      <c r="I32" s="52"/>
      <c r="J32" s="52"/>
      <c r="K32" s="52"/>
      <c r="L32" s="52"/>
      <c r="M32" s="52"/>
      <c r="N32" s="52"/>
      <c r="O32" s="52"/>
      <c r="P32" s="52"/>
      <c r="Q32" s="52"/>
      <c r="R32" s="55"/>
      <c r="S32" s="52"/>
      <c r="T32" s="52"/>
      <c r="U32" s="52"/>
    </row>
    <row r="33" spans="1:21" s="29" customFormat="1" ht="27" customHeight="1">
      <c r="A33" s="50" t="s">
        <v>66</v>
      </c>
      <c r="B33" s="50" t="s">
        <v>199</v>
      </c>
      <c r="C33" s="50"/>
      <c r="D33" s="50"/>
      <c r="E33" s="50"/>
      <c r="F33" s="51"/>
      <c r="G33" s="50"/>
      <c r="H33" s="50">
        <v>0</v>
      </c>
      <c r="I33" s="50"/>
      <c r="J33" s="50"/>
      <c r="K33" s="50"/>
      <c r="L33" s="50"/>
      <c r="M33" s="50"/>
      <c r="N33" s="50"/>
      <c r="O33" s="50"/>
      <c r="P33" s="50"/>
      <c r="Q33" s="50"/>
      <c r="R33" s="51"/>
      <c r="S33" s="50"/>
      <c r="T33" s="50"/>
      <c r="U33" s="50"/>
    </row>
    <row r="34" spans="1:21" s="28" customFormat="1" ht="12">
      <c r="A34" s="52"/>
      <c r="B34" s="52"/>
      <c r="C34" s="52"/>
      <c r="D34" s="52"/>
      <c r="E34" s="52"/>
      <c r="F34" s="55"/>
      <c r="G34" s="52"/>
      <c r="H34" s="52"/>
      <c r="I34" s="52"/>
      <c r="J34" s="52"/>
      <c r="K34" s="52"/>
      <c r="L34" s="52"/>
      <c r="M34" s="52"/>
      <c r="N34" s="52"/>
      <c r="O34" s="52"/>
      <c r="P34" s="52"/>
      <c r="Q34" s="52"/>
      <c r="R34" s="55"/>
      <c r="S34" s="52"/>
      <c r="T34" s="52"/>
      <c r="U34" s="52"/>
    </row>
    <row r="35" spans="1:21" s="28" customFormat="1" ht="12">
      <c r="A35" s="52"/>
      <c r="B35" s="52"/>
      <c r="C35" s="52"/>
      <c r="D35" s="52"/>
      <c r="E35" s="52"/>
      <c r="F35" s="55"/>
      <c r="G35" s="52"/>
      <c r="H35" s="52"/>
      <c r="I35" s="52"/>
      <c r="J35" s="52"/>
      <c r="K35" s="52"/>
      <c r="L35" s="52"/>
      <c r="M35" s="52"/>
      <c r="N35" s="52"/>
      <c r="O35" s="52"/>
      <c r="P35" s="52"/>
      <c r="Q35" s="52"/>
      <c r="R35" s="55"/>
      <c r="S35" s="52"/>
      <c r="T35" s="52"/>
      <c r="U35" s="52"/>
    </row>
    <row r="36" spans="1:21" s="28" customFormat="1" ht="12">
      <c r="A36" s="52"/>
      <c r="B36" s="52" t="s">
        <v>192</v>
      </c>
      <c r="C36" s="52"/>
      <c r="D36" s="52"/>
      <c r="E36" s="52"/>
      <c r="F36" s="55"/>
      <c r="G36" s="52"/>
      <c r="H36" s="52"/>
      <c r="I36" s="52"/>
      <c r="J36" s="52"/>
      <c r="K36" s="52"/>
      <c r="L36" s="52"/>
      <c r="M36" s="52"/>
      <c r="N36" s="52"/>
      <c r="O36" s="52"/>
      <c r="P36" s="52"/>
      <c r="Q36" s="52"/>
      <c r="R36" s="55"/>
      <c r="S36" s="52"/>
      <c r="T36" s="52"/>
      <c r="U36" s="52"/>
    </row>
    <row r="37" spans="1:21" s="29" customFormat="1" ht="21" customHeight="1">
      <c r="A37" s="50" t="s">
        <v>200</v>
      </c>
      <c r="B37" s="50" t="s">
        <v>201</v>
      </c>
      <c r="C37" s="50"/>
      <c r="D37" s="50"/>
      <c r="E37" s="50"/>
      <c r="F37" s="51"/>
      <c r="G37" s="50"/>
      <c r="H37" s="50">
        <f aca="true" t="shared" si="4" ref="H37:O37">SUM(H38:H46)</f>
        <v>1456</v>
      </c>
      <c r="I37" s="50">
        <f t="shared" si="4"/>
        <v>0</v>
      </c>
      <c r="J37" s="50">
        <f t="shared" si="4"/>
        <v>0</v>
      </c>
      <c r="K37" s="50">
        <f t="shared" si="4"/>
        <v>0</v>
      </c>
      <c r="L37" s="50">
        <f t="shared" si="4"/>
        <v>8</v>
      </c>
      <c r="M37" s="50">
        <f t="shared" si="4"/>
        <v>675</v>
      </c>
      <c r="N37" s="50">
        <f t="shared" si="4"/>
        <v>566</v>
      </c>
      <c r="O37" s="50">
        <f t="shared" si="4"/>
        <v>1838</v>
      </c>
      <c r="P37" s="50"/>
      <c r="Q37" s="50"/>
      <c r="R37" s="51"/>
      <c r="S37" s="50"/>
      <c r="T37" s="50"/>
      <c r="U37" s="50"/>
    </row>
    <row r="38" spans="1:21" s="28" customFormat="1" ht="157.5">
      <c r="A38" s="52">
        <v>1</v>
      </c>
      <c r="B38" s="52" t="s">
        <v>202</v>
      </c>
      <c r="C38" s="52" t="s">
        <v>102</v>
      </c>
      <c r="D38" s="52" t="s">
        <v>103</v>
      </c>
      <c r="E38" s="52" t="s">
        <v>203</v>
      </c>
      <c r="F38" s="55" t="s">
        <v>204</v>
      </c>
      <c r="G38" s="52"/>
      <c r="H38" s="52">
        <v>100</v>
      </c>
      <c r="I38" s="52"/>
      <c r="J38" s="52"/>
      <c r="K38" s="52"/>
      <c r="L38" s="52">
        <v>1</v>
      </c>
      <c r="M38" s="52">
        <v>4</v>
      </c>
      <c r="N38" s="52">
        <v>41</v>
      </c>
      <c r="O38" s="52">
        <v>170</v>
      </c>
      <c r="P38" s="52">
        <v>2023.4</v>
      </c>
      <c r="Q38" s="52">
        <v>2023.12</v>
      </c>
      <c r="R38" s="55" t="s">
        <v>205</v>
      </c>
      <c r="S38" s="52" t="s">
        <v>112</v>
      </c>
      <c r="T38" s="52" t="s">
        <v>107</v>
      </c>
      <c r="U38" s="52"/>
    </row>
    <row r="39" spans="1:21" s="28" customFormat="1" ht="73.5">
      <c r="A39" s="52">
        <v>2</v>
      </c>
      <c r="B39" s="52" t="s">
        <v>206</v>
      </c>
      <c r="C39" s="52" t="s">
        <v>102</v>
      </c>
      <c r="D39" s="52" t="s">
        <v>103</v>
      </c>
      <c r="E39" s="52" t="s">
        <v>207</v>
      </c>
      <c r="F39" s="60" t="s">
        <v>208</v>
      </c>
      <c r="G39" s="52"/>
      <c r="H39" s="52">
        <v>600</v>
      </c>
      <c r="I39" s="52"/>
      <c r="J39" s="52"/>
      <c r="K39" s="52"/>
      <c r="L39" s="52">
        <v>1</v>
      </c>
      <c r="M39" s="52">
        <v>600</v>
      </c>
      <c r="N39" s="72">
        <v>124</v>
      </c>
      <c r="O39" s="72">
        <v>379</v>
      </c>
      <c r="P39" s="52">
        <v>2023.08</v>
      </c>
      <c r="Q39" s="52">
        <v>2023.12</v>
      </c>
      <c r="R39" s="55" t="s">
        <v>209</v>
      </c>
      <c r="S39" s="52" t="s">
        <v>171</v>
      </c>
      <c r="T39" s="52" t="s">
        <v>107</v>
      </c>
      <c r="U39" s="52"/>
    </row>
    <row r="40" spans="1:21" s="28" customFormat="1" ht="105">
      <c r="A40" s="52">
        <v>3</v>
      </c>
      <c r="B40" s="52" t="s">
        <v>210</v>
      </c>
      <c r="C40" s="52" t="s">
        <v>102</v>
      </c>
      <c r="D40" s="52" t="s">
        <v>103</v>
      </c>
      <c r="E40" s="52" t="s">
        <v>211</v>
      </c>
      <c r="F40" s="55" t="s">
        <v>212</v>
      </c>
      <c r="G40" s="52"/>
      <c r="H40" s="52">
        <v>100</v>
      </c>
      <c r="I40" s="52"/>
      <c r="J40" s="52"/>
      <c r="K40" s="52"/>
      <c r="L40" s="52">
        <v>2</v>
      </c>
      <c r="M40" s="52">
        <v>3</v>
      </c>
      <c r="N40" s="52">
        <v>142</v>
      </c>
      <c r="O40" s="52">
        <v>441</v>
      </c>
      <c r="P40" s="52">
        <v>2023.4</v>
      </c>
      <c r="Q40" s="52">
        <v>2023.12</v>
      </c>
      <c r="R40" s="55" t="s">
        <v>213</v>
      </c>
      <c r="S40" s="52" t="s">
        <v>112</v>
      </c>
      <c r="T40" s="52" t="s">
        <v>107</v>
      </c>
      <c r="U40" s="52"/>
    </row>
    <row r="41" spans="1:21" s="28" customFormat="1" ht="84">
      <c r="A41" s="52">
        <v>4</v>
      </c>
      <c r="B41" s="52" t="s">
        <v>214</v>
      </c>
      <c r="C41" s="52" t="s">
        <v>102</v>
      </c>
      <c r="D41" s="52" t="s">
        <v>103</v>
      </c>
      <c r="E41" s="52" t="s">
        <v>215</v>
      </c>
      <c r="F41" s="55" t="s">
        <v>216</v>
      </c>
      <c r="G41" s="52"/>
      <c r="H41" s="52">
        <v>300</v>
      </c>
      <c r="I41" s="52"/>
      <c r="J41" s="52"/>
      <c r="K41" s="52"/>
      <c r="L41" s="52">
        <v>1</v>
      </c>
      <c r="M41" s="52">
        <v>3</v>
      </c>
      <c r="N41" s="52">
        <v>32</v>
      </c>
      <c r="O41" s="52">
        <v>105</v>
      </c>
      <c r="P41" s="52">
        <v>2023.4</v>
      </c>
      <c r="Q41" s="52">
        <v>2023.12</v>
      </c>
      <c r="R41" s="55" t="s">
        <v>217</v>
      </c>
      <c r="S41" s="52" t="s">
        <v>121</v>
      </c>
      <c r="T41" s="52" t="s">
        <v>107</v>
      </c>
      <c r="U41" s="52"/>
    </row>
    <row r="42" spans="1:21" s="28" customFormat="1" ht="51.75" customHeight="1">
      <c r="A42" s="52">
        <v>5</v>
      </c>
      <c r="B42" s="52" t="s">
        <v>218</v>
      </c>
      <c r="C42" s="52" t="s">
        <v>102</v>
      </c>
      <c r="D42" s="52" t="s">
        <v>103</v>
      </c>
      <c r="E42" s="52" t="s">
        <v>219</v>
      </c>
      <c r="F42" s="55" t="s">
        <v>220</v>
      </c>
      <c r="G42" s="52"/>
      <c r="H42" s="52">
        <v>96</v>
      </c>
      <c r="I42" s="52"/>
      <c r="J42" s="52"/>
      <c r="K42" s="52"/>
      <c r="L42" s="52">
        <v>0</v>
      </c>
      <c r="M42" s="52">
        <v>0</v>
      </c>
      <c r="N42" s="52">
        <v>0</v>
      </c>
      <c r="O42" s="52">
        <v>0</v>
      </c>
      <c r="P42" s="52">
        <v>2023.3</v>
      </c>
      <c r="Q42" s="52">
        <v>2023.6</v>
      </c>
      <c r="R42" s="55" t="s">
        <v>221</v>
      </c>
      <c r="S42" s="52" t="s">
        <v>123</v>
      </c>
      <c r="T42" s="52" t="s">
        <v>131</v>
      </c>
      <c r="U42" s="52"/>
    </row>
    <row r="43" spans="1:21" s="28" customFormat="1" ht="94.5">
      <c r="A43" s="52" t="s">
        <v>222</v>
      </c>
      <c r="B43" s="53" t="s">
        <v>223</v>
      </c>
      <c r="C43" s="52" t="s">
        <v>102</v>
      </c>
      <c r="D43" s="52"/>
      <c r="E43" s="61" t="s">
        <v>189</v>
      </c>
      <c r="F43" s="62" t="s">
        <v>224</v>
      </c>
      <c r="G43" s="52"/>
      <c r="H43" s="52">
        <v>60</v>
      </c>
      <c r="I43" s="52"/>
      <c r="J43" s="52"/>
      <c r="K43" s="52"/>
      <c r="L43" s="52">
        <v>1</v>
      </c>
      <c r="M43" s="52">
        <v>60</v>
      </c>
      <c r="N43" s="72">
        <v>153</v>
      </c>
      <c r="O43" s="72">
        <v>546</v>
      </c>
      <c r="P43" s="56">
        <v>2023.08</v>
      </c>
      <c r="Q43" s="56">
        <v>2023.11</v>
      </c>
      <c r="R43" s="80" t="s">
        <v>225</v>
      </c>
      <c r="S43" s="61" t="s">
        <v>189</v>
      </c>
      <c r="T43" s="53" t="s">
        <v>149</v>
      </c>
      <c r="U43" s="52"/>
    </row>
    <row r="44" spans="1:21" s="28" customFormat="1" ht="52.5">
      <c r="A44" s="52">
        <v>7</v>
      </c>
      <c r="B44" s="52" t="s">
        <v>226</v>
      </c>
      <c r="C44" s="52" t="s">
        <v>102</v>
      </c>
      <c r="D44" s="52" t="s">
        <v>103</v>
      </c>
      <c r="E44" s="52" t="s">
        <v>227</v>
      </c>
      <c r="F44" s="55" t="s">
        <v>228</v>
      </c>
      <c r="G44" s="52"/>
      <c r="H44" s="52">
        <v>100</v>
      </c>
      <c r="I44" s="52"/>
      <c r="J44" s="52"/>
      <c r="K44" s="52"/>
      <c r="L44" s="52">
        <v>1</v>
      </c>
      <c r="M44" s="52">
        <v>2</v>
      </c>
      <c r="N44" s="52">
        <v>25</v>
      </c>
      <c r="O44" s="52">
        <v>71</v>
      </c>
      <c r="P44" s="52">
        <v>2023.03</v>
      </c>
      <c r="Q44" s="52">
        <v>2023.12</v>
      </c>
      <c r="R44" s="55" t="s">
        <v>229</v>
      </c>
      <c r="S44" s="52" t="s">
        <v>130</v>
      </c>
      <c r="T44" s="52" t="s">
        <v>149</v>
      </c>
      <c r="U44" s="52"/>
    </row>
    <row r="45" spans="1:21" s="28" customFormat="1" ht="42">
      <c r="A45" s="52">
        <v>8</v>
      </c>
      <c r="B45" s="52" t="s">
        <v>230</v>
      </c>
      <c r="C45" s="52" t="s">
        <v>102</v>
      </c>
      <c r="D45" s="52" t="s">
        <v>103</v>
      </c>
      <c r="E45" s="52" t="s">
        <v>185</v>
      </c>
      <c r="F45" s="55" t="s">
        <v>231</v>
      </c>
      <c r="G45" s="52"/>
      <c r="H45" s="52">
        <v>100</v>
      </c>
      <c r="I45" s="52"/>
      <c r="J45" s="52"/>
      <c r="K45" s="52"/>
      <c r="L45" s="52">
        <v>1</v>
      </c>
      <c r="M45" s="52">
        <v>3</v>
      </c>
      <c r="N45" s="52">
        <v>49</v>
      </c>
      <c r="O45" s="52">
        <v>126</v>
      </c>
      <c r="P45" s="52">
        <v>2023.03</v>
      </c>
      <c r="Q45" s="52">
        <v>2023.12</v>
      </c>
      <c r="R45" s="55" t="s">
        <v>232</v>
      </c>
      <c r="S45" s="52" t="s">
        <v>130</v>
      </c>
      <c r="T45" s="52" t="s">
        <v>149</v>
      </c>
      <c r="U45" s="52"/>
    </row>
    <row r="46" spans="1:21" s="26" customFormat="1" ht="14.25">
      <c r="A46" s="52"/>
      <c r="B46" s="52" t="s">
        <v>192</v>
      </c>
      <c r="C46" s="52"/>
      <c r="D46" s="52"/>
      <c r="E46" s="52"/>
      <c r="F46" s="55"/>
      <c r="G46" s="52"/>
      <c r="H46" s="52"/>
      <c r="I46" s="52"/>
      <c r="J46" s="52"/>
      <c r="K46" s="52"/>
      <c r="L46" s="52"/>
      <c r="M46" s="52"/>
      <c r="N46" s="52"/>
      <c r="O46" s="52"/>
      <c r="P46" s="52"/>
      <c r="Q46" s="52"/>
      <c r="R46" s="55"/>
      <c r="S46" s="52"/>
      <c r="T46" s="52"/>
      <c r="U46" s="52"/>
    </row>
    <row r="47" spans="1:21" s="30" customFormat="1" ht="27.75" customHeight="1">
      <c r="A47" s="50" t="s">
        <v>233</v>
      </c>
      <c r="B47" s="50" t="s">
        <v>234</v>
      </c>
      <c r="C47" s="50"/>
      <c r="D47" s="50"/>
      <c r="E47" s="50"/>
      <c r="F47" s="51"/>
      <c r="G47" s="50"/>
      <c r="H47" s="50">
        <f aca="true" t="shared" si="5" ref="H47:O47">SUM(H48:H54)</f>
        <v>601.4</v>
      </c>
      <c r="I47" s="50">
        <f t="shared" si="5"/>
        <v>0</v>
      </c>
      <c r="J47" s="50">
        <f t="shared" si="5"/>
        <v>0</v>
      </c>
      <c r="K47" s="50">
        <f t="shared" si="5"/>
        <v>0</v>
      </c>
      <c r="L47" s="50">
        <f t="shared" si="5"/>
        <v>209</v>
      </c>
      <c r="M47" s="50">
        <f t="shared" si="5"/>
        <v>228</v>
      </c>
      <c r="N47" s="50">
        <f t="shared" si="5"/>
        <v>13466</v>
      </c>
      <c r="O47" s="50">
        <f t="shared" si="5"/>
        <v>47996</v>
      </c>
      <c r="P47" s="50"/>
      <c r="Q47" s="50"/>
      <c r="R47" s="51"/>
      <c r="S47" s="50"/>
      <c r="T47" s="50"/>
      <c r="U47" s="50"/>
    </row>
    <row r="48" spans="1:21" s="26" customFormat="1" ht="31.5">
      <c r="A48" s="52">
        <v>1</v>
      </c>
      <c r="B48" s="52" t="s">
        <v>235</v>
      </c>
      <c r="C48" s="52" t="s">
        <v>236</v>
      </c>
      <c r="D48" s="52"/>
      <c r="E48" s="52" t="s">
        <v>237</v>
      </c>
      <c r="F48" s="55" t="s">
        <v>238</v>
      </c>
      <c r="G48" s="52"/>
      <c r="H48" s="52">
        <v>40</v>
      </c>
      <c r="I48" s="52"/>
      <c r="J48" s="52"/>
      <c r="K48" s="52"/>
      <c r="L48" s="52">
        <v>38</v>
      </c>
      <c r="M48" s="52">
        <v>26</v>
      </c>
      <c r="N48" s="52">
        <v>3864</v>
      </c>
      <c r="O48" s="52">
        <v>14382</v>
      </c>
      <c r="P48" s="52" t="s">
        <v>135</v>
      </c>
      <c r="Q48" s="52" t="s">
        <v>136</v>
      </c>
      <c r="R48" s="55" t="s">
        <v>239</v>
      </c>
      <c r="S48" s="52" t="s">
        <v>240</v>
      </c>
      <c r="T48" s="52" t="s">
        <v>240</v>
      </c>
      <c r="U48" s="52"/>
    </row>
    <row r="49" spans="1:21" ht="42">
      <c r="A49" s="52">
        <v>2</v>
      </c>
      <c r="B49" s="61" t="s">
        <v>241</v>
      </c>
      <c r="C49" s="52" t="s">
        <v>236</v>
      </c>
      <c r="D49" s="52"/>
      <c r="E49" s="61" t="s">
        <v>242</v>
      </c>
      <c r="F49" s="63" t="s">
        <v>243</v>
      </c>
      <c r="G49" s="52"/>
      <c r="H49" s="64">
        <v>12.4</v>
      </c>
      <c r="I49" s="52"/>
      <c r="J49" s="52"/>
      <c r="K49" s="52"/>
      <c r="L49" s="65">
        <v>43</v>
      </c>
      <c r="M49" s="65">
        <v>28</v>
      </c>
      <c r="N49" s="65">
        <v>1685</v>
      </c>
      <c r="O49" s="65">
        <v>3856</v>
      </c>
      <c r="P49" s="74" t="s">
        <v>244</v>
      </c>
      <c r="Q49" s="74" t="s">
        <v>245</v>
      </c>
      <c r="R49" s="63" t="s">
        <v>246</v>
      </c>
      <c r="S49" s="52" t="s">
        <v>240</v>
      </c>
      <c r="T49" s="52" t="s">
        <v>240</v>
      </c>
      <c r="U49" s="52"/>
    </row>
    <row r="50" spans="1:21" ht="42">
      <c r="A50" s="52">
        <v>3</v>
      </c>
      <c r="B50" s="61" t="s">
        <v>247</v>
      </c>
      <c r="C50" s="52" t="s">
        <v>236</v>
      </c>
      <c r="D50" s="52"/>
      <c r="E50" s="65" t="s">
        <v>248</v>
      </c>
      <c r="F50" s="58" t="s">
        <v>249</v>
      </c>
      <c r="G50" s="52"/>
      <c r="H50" s="64">
        <v>36</v>
      </c>
      <c r="I50" s="52"/>
      <c r="J50" s="52"/>
      <c r="K50" s="52"/>
      <c r="L50" s="65">
        <v>13</v>
      </c>
      <c r="M50" s="65">
        <v>7</v>
      </c>
      <c r="N50" s="65">
        <v>186</v>
      </c>
      <c r="O50" s="65">
        <v>653</v>
      </c>
      <c r="P50" s="74" t="s">
        <v>250</v>
      </c>
      <c r="Q50" s="74" t="s">
        <v>251</v>
      </c>
      <c r="R50" s="58" t="s">
        <v>252</v>
      </c>
      <c r="S50" s="52" t="s">
        <v>240</v>
      </c>
      <c r="T50" s="52" t="s">
        <v>240</v>
      </c>
      <c r="U50" s="52"/>
    </row>
    <row r="51" spans="1:21" ht="52.5">
      <c r="A51" s="52">
        <v>4</v>
      </c>
      <c r="B51" s="61" t="s">
        <v>253</v>
      </c>
      <c r="C51" s="52" t="s">
        <v>236</v>
      </c>
      <c r="D51" s="52"/>
      <c r="E51" s="65" t="s">
        <v>248</v>
      </c>
      <c r="F51" s="58" t="s">
        <v>254</v>
      </c>
      <c r="G51" s="52"/>
      <c r="H51" s="64">
        <v>32</v>
      </c>
      <c r="I51" s="52"/>
      <c r="J51" s="52"/>
      <c r="K51" s="52"/>
      <c r="L51" s="65">
        <v>18</v>
      </c>
      <c r="M51" s="65">
        <v>34</v>
      </c>
      <c r="N51" s="65">
        <v>752</v>
      </c>
      <c r="O51" s="65">
        <v>3258</v>
      </c>
      <c r="P51" s="74" t="s">
        <v>250</v>
      </c>
      <c r="Q51" s="74" t="s">
        <v>251</v>
      </c>
      <c r="R51" s="58" t="s">
        <v>255</v>
      </c>
      <c r="S51" s="52" t="s">
        <v>240</v>
      </c>
      <c r="T51" s="52" t="s">
        <v>240</v>
      </c>
      <c r="U51" s="52"/>
    </row>
    <row r="52" spans="1:21" ht="31.5">
      <c r="A52" s="52">
        <v>5</v>
      </c>
      <c r="B52" s="52" t="s">
        <v>256</v>
      </c>
      <c r="C52" s="52" t="s">
        <v>236</v>
      </c>
      <c r="D52" s="52"/>
      <c r="E52" s="52" t="s">
        <v>237</v>
      </c>
      <c r="F52" s="55" t="s">
        <v>257</v>
      </c>
      <c r="G52" s="52"/>
      <c r="H52" s="52">
        <v>262</v>
      </c>
      <c r="I52" s="52"/>
      <c r="J52" s="52"/>
      <c r="K52" s="52"/>
      <c r="L52" s="52">
        <v>35</v>
      </c>
      <c r="M52" s="52">
        <v>12</v>
      </c>
      <c r="N52" s="52">
        <v>1253</v>
      </c>
      <c r="O52" s="52">
        <v>4652</v>
      </c>
      <c r="P52" s="52" t="s">
        <v>135</v>
      </c>
      <c r="Q52" s="52" t="s">
        <v>136</v>
      </c>
      <c r="R52" s="55" t="s">
        <v>258</v>
      </c>
      <c r="S52" s="52" t="s">
        <v>240</v>
      </c>
      <c r="T52" s="52" t="s">
        <v>240</v>
      </c>
      <c r="U52" s="52"/>
    </row>
    <row r="53" spans="1:21" ht="42">
      <c r="A53" s="52">
        <v>6</v>
      </c>
      <c r="B53" s="52" t="s">
        <v>259</v>
      </c>
      <c r="C53" s="52" t="s">
        <v>236</v>
      </c>
      <c r="D53" s="52"/>
      <c r="E53" s="65" t="s">
        <v>248</v>
      </c>
      <c r="F53" s="55" t="s">
        <v>260</v>
      </c>
      <c r="G53" s="52"/>
      <c r="H53" s="52">
        <v>176</v>
      </c>
      <c r="I53" s="52"/>
      <c r="J53" s="52"/>
      <c r="K53" s="52"/>
      <c r="L53" s="52">
        <v>16</v>
      </c>
      <c r="M53" s="52">
        <v>86</v>
      </c>
      <c r="N53" s="52">
        <v>863</v>
      </c>
      <c r="O53" s="52">
        <v>2543</v>
      </c>
      <c r="P53" s="52">
        <v>2023.07</v>
      </c>
      <c r="Q53" s="52">
        <v>2023.12</v>
      </c>
      <c r="R53" s="55" t="s">
        <v>261</v>
      </c>
      <c r="S53" s="52" t="s">
        <v>240</v>
      </c>
      <c r="T53" s="52" t="s">
        <v>240</v>
      </c>
      <c r="U53" s="52"/>
    </row>
    <row r="54" spans="1:21" ht="31.5">
      <c r="A54" s="52">
        <v>9</v>
      </c>
      <c r="B54" s="52" t="s">
        <v>262</v>
      </c>
      <c r="C54" s="52" t="s">
        <v>236</v>
      </c>
      <c r="D54" s="52"/>
      <c r="E54" s="52" t="s">
        <v>237</v>
      </c>
      <c r="F54" s="55" t="s">
        <v>263</v>
      </c>
      <c r="G54" s="52"/>
      <c r="H54" s="52">
        <v>43</v>
      </c>
      <c r="I54" s="52"/>
      <c r="J54" s="52"/>
      <c r="K54" s="52"/>
      <c r="L54" s="52">
        <v>46</v>
      </c>
      <c r="M54" s="52">
        <v>35</v>
      </c>
      <c r="N54" s="52">
        <v>4863</v>
      </c>
      <c r="O54" s="52">
        <v>18652</v>
      </c>
      <c r="P54" s="52" t="s">
        <v>135</v>
      </c>
      <c r="Q54" s="52" t="s">
        <v>136</v>
      </c>
      <c r="R54" s="55" t="s">
        <v>264</v>
      </c>
      <c r="S54" s="52" t="s">
        <v>240</v>
      </c>
      <c r="T54" s="52" t="s">
        <v>240</v>
      </c>
      <c r="U54" s="52"/>
    </row>
    <row r="55" spans="1:21" ht="14.25">
      <c r="A55" s="52"/>
      <c r="B55" s="52" t="s">
        <v>192</v>
      </c>
      <c r="C55" s="52"/>
      <c r="D55" s="52"/>
      <c r="E55" s="52"/>
      <c r="F55" s="55"/>
      <c r="G55" s="52"/>
      <c r="H55" s="52"/>
      <c r="I55" s="52"/>
      <c r="J55" s="52"/>
      <c r="K55" s="52"/>
      <c r="L55" s="52"/>
      <c r="M55" s="52"/>
      <c r="N55" s="52"/>
      <c r="O55" s="52"/>
      <c r="P55" s="52"/>
      <c r="Q55" s="52"/>
      <c r="R55" s="55"/>
      <c r="S55" s="52"/>
      <c r="T55" s="52"/>
      <c r="U55" s="52"/>
    </row>
    <row r="56" spans="1:21" s="30" customFormat="1" ht="22.5" customHeight="1">
      <c r="A56" s="50" t="s">
        <v>265</v>
      </c>
      <c r="B56" s="50" t="s">
        <v>266</v>
      </c>
      <c r="C56" s="50"/>
      <c r="D56" s="50"/>
      <c r="E56" s="50"/>
      <c r="F56" s="51"/>
      <c r="G56" s="50"/>
      <c r="H56" s="50">
        <v>0</v>
      </c>
      <c r="I56" s="50"/>
      <c r="J56" s="50"/>
      <c r="K56" s="50"/>
      <c r="L56" s="50"/>
      <c r="M56" s="50"/>
      <c r="N56" s="50"/>
      <c r="O56" s="50"/>
      <c r="P56" s="50"/>
      <c r="Q56" s="50"/>
      <c r="R56" s="51"/>
      <c r="S56" s="50"/>
      <c r="T56" s="50"/>
      <c r="U56" s="50"/>
    </row>
    <row r="57" spans="1:21" ht="14.25">
      <c r="A57" s="52"/>
      <c r="B57" s="52" t="s">
        <v>192</v>
      </c>
      <c r="C57" s="52"/>
      <c r="D57" s="52"/>
      <c r="E57" s="52"/>
      <c r="F57" s="55"/>
      <c r="G57" s="52"/>
      <c r="H57" s="52"/>
      <c r="I57" s="52"/>
      <c r="J57" s="52"/>
      <c r="K57" s="52"/>
      <c r="L57" s="52"/>
      <c r="M57" s="52"/>
      <c r="N57" s="52"/>
      <c r="O57" s="52"/>
      <c r="P57" s="52"/>
      <c r="Q57" s="52"/>
      <c r="R57" s="55"/>
      <c r="S57" s="52"/>
      <c r="T57" s="52"/>
      <c r="U57" s="52"/>
    </row>
    <row r="58" spans="1:21" s="30" customFormat="1" ht="24" customHeight="1">
      <c r="A58" s="50" t="s">
        <v>267</v>
      </c>
      <c r="B58" s="50" t="s">
        <v>268</v>
      </c>
      <c r="C58" s="50"/>
      <c r="D58" s="50"/>
      <c r="E58" s="50"/>
      <c r="F58" s="51"/>
      <c r="G58" s="50"/>
      <c r="H58" s="50"/>
      <c r="I58" s="50"/>
      <c r="J58" s="50"/>
      <c r="K58" s="50"/>
      <c r="L58" s="50"/>
      <c r="M58" s="50"/>
      <c r="N58" s="50"/>
      <c r="O58" s="50"/>
      <c r="P58" s="50"/>
      <c r="Q58" s="50"/>
      <c r="R58" s="51"/>
      <c r="S58" s="50"/>
      <c r="T58" s="50"/>
      <c r="U58" s="50"/>
    </row>
    <row r="59" spans="1:21" ht="14.25">
      <c r="A59" s="66"/>
      <c r="B59" s="67"/>
      <c r="C59" s="67"/>
      <c r="D59" s="67"/>
      <c r="E59" s="67"/>
      <c r="F59" s="68"/>
      <c r="G59" s="66"/>
      <c r="H59" s="66"/>
      <c r="I59" s="66"/>
      <c r="J59" s="66"/>
      <c r="K59" s="66"/>
      <c r="L59" s="67"/>
      <c r="M59" s="67"/>
      <c r="N59" s="67"/>
      <c r="O59" s="67"/>
      <c r="P59" s="67"/>
      <c r="Q59" s="67"/>
      <c r="R59" s="68"/>
      <c r="S59" s="67"/>
      <c r="T59" s="67"/>
      <c r="U59" s="67"/>
    </row>
    <row r="60" spans="1:21" ht="14.25">
      <c r="A60" s="69"/>
      <c r="B60" s="52" t="s">
        <v>192</v>
      </c>
      <c r="C60" s="52"/>
      <c r="D60" s="52"/>
      <c r="E60" s="52"/>
      <c r="F60" s="55"/>
      <c r="G60" s="52"/>
      <c r="H60" s="52"/>
      <c r="I60" s="52"/>
      <c r="J60" s="52"/>
      <c r="K60" s="52"/>
      <c r="L60" s="52"/>
      <c r="M60" s="52"/>
      <c r="N60" s="52"/>
      <c r="O60" s="52"/>
      <c r="P60" s="52"/>
      <c r="Q60" s="52"/>
      <c r="R60" s="55"/>
      <c r="S60" s="52"/>
      <c r="T60" s="52"/>
      <c r="U60" s="52"/>
    </row>
    <row r="61" spans="1:21" s="30" customFormat="1" ht="22.5" customHeight="1">
      <c r="A61" s="50" t="s">
        <v>269</v>
      </c>
      <c r="B61" s="50" t="s">
        <v>270</v>
      </c>
      <c r="C61" s="50"/>
      <c r="D61" s="50"/>
      <c r="E61" s="50"/>
      <c r="F61" s="51"/>
      <c r="G61" s="50"/>
      <c r="H61" s="50">
        <f aca="true" t="shared" si="6" ref="H61:O61">SUM(H62:H79)</f>
        <v>1830</v>
      </c>
      <c r="I61" s="50">
        <f t="shared" si="6"/>
        <v>0</v>
      </c>
      <c r="J61" s="50">
        <f t="shared" si="6"/>
        <v>0</v>
      </c>
      <c r="K61" s="50">
        <f t="shared" si="6"/>
        <v>0</v>
      </c>
      <c r="L61" s="50">
        <f t="shared" si="6"/>
        <v>39</v>
      </c>
      <c r="M61" s="50">
        <f t="shared" si="6"/>
        <v>357</v>
      </c>
      <c r="N61" s="50">
        <f t="shared" si="6"/>
        <v>1211</v>
      </c>
      <c r="O61" s="50">
        <f t="shared" si="6"/>
        <v>4100</v>
      </c>
      <c r="P61" s="50"/>
      <c r="Q61" s="50"/>
      <c r="R61" s="51"/>
      <c r="S61" s="50"/>
      <c r="T61" s="50"/>
      <c r="U61" s="50"/>
    </row>
    <row r="62" spans="1:21" ht="52.5">
      <c r="A62" s="69">
        <v>1</v>
      </c>
      <c r="B62" s="52" t="s">
        <v>271</v>
      </c>
      <c r="C62" s="52"/>
      <c r="D62" s="52"/>
      <c r="E62" s="52" t="s">
        <v>272</v>
      </c>
      <c r="F62" s="55" t="s">
        <v>273</v>
      </c>
      <c r="G62" s="52"/>
      <c r="H62" s="52">
        <v>100</v>
      </c>
      <c r="I62" s="52"/>
      <c r="J62" s="52"/>
      <c r="K62" s="52"/>
      <c r="L62" s="52">
        <v>1</v>
      </c>
      <c r="M62" s="52">
        <v>11</v>
      </c>
      <c r="N62" s="52">
        <v>91</v>
      </c>
      <c r="O62" s="52">
        <v>218</v>
      </c>
      <c r="P62" s="52">
        <v>2023.04</v>
      </c>
      <c r="Q62" s="52">
        <v>2023.04</v>
      </c>
      <c r="R62" s="55" t="s">
        <v>274</v>
      </c>
      <c r="S62" s="52" t="s">
        <v>104</v>
      </c>
      <c r="T62" s="52" t="s">
        <v>149</v>
      </c>
      <c r="U62" s="52"/>
    </row>
    <row r="63" spans="1:21" ht="52.5">
      <c r="A63" s="69">
        <v>2</v>
      </c>
      <c r="B63" s="52" t="s">
        <v>275</v>
      </c>
      <c r="C63" s="52"/>
      <c r="D63" s="52"/>
      <c r="E63" s="52" t="s">
        <v>276</v>
      </c>
      <c r="F63" s="55" t="s">
        <v>277</v>
      </c>
      <c r="G63" s="52"/>
      <c r="H63" s="52">
        <v>100</v>
      </c>
      <c r="I63" s="52"/>
      <c r="J63" s="52"/>
      <c r="K63" s="52"/>
      <c r="L63" s="52">
        <v>1</v>
      </c>
      <c r="M63" s="52">
        <v>6</v>
      </c>
      <c r="N63" s="52">
        <v>32</v>
      </c>
      <c r="O63" s="52">
        <v>101</v>
      </c>
      <c r="P63" s="52">
        <v>2023.04</v>
      </c>
      <c r="Q63" s="52">
        <v>2023.04</v>
      </c>
      <c r="R63" s="55" t="s">
        <v>278</v>
      </c>
      <c r="S63" s="52" t="s">
        <v>104</v>
      </c>
      <c r="T63" s="52" t="s">
        <v>149</v>
      </c>
      <c r="U63" s="52"/>
    </row>
    <row r="64" spans="1:21" ht="52.5">
      <c r="A64" s="69">
        <v>3</v>
      </c>
      <c r="B64" s="52" t="s">
        <v>279</v>
      </c>
      <c r="C64" s="52"/>
      <c r="D64" s="52"/>
      <c r="E64" s="52" t="s">
        <v>280</v>
      </c>
      <c r="F64" s="55" t="s">
        <v>281</v>
      </c>
      <c r="G64" s="52"/>
      <c r="H64" s="52">
        <v>100</v>
      </c>
      <c r="I64" s="52"/>
      <c r="J64" s="52"/>
      <c r="K64" s="52"/>
      <c r="L64" s="52">
        <v>1</v>
      </c>
      <c r="M64" s="52">
        <v>1</v>
      </c>
      <c r="N64" s="52">
        <v>16</v>
      </c>
      <c r="O64" s="52">
        <v>56</v>
      </c>
      <c r="P64" s="52">
        <v>2023.3</v>
      </c>
      <c r="Q64" s="52">
        <v>2023.12</v>
      </c>
      <c r="R64" s="54" t="s">
        <v>282</v>
      </c>
      <c r="S64" s="52" t="s">
        <v>121</v>
      </c>
      <c r="T64" s="52" t="s">
        <v>149</v>
      </c>
      <c r="U64" s="52"/>
    </row>
    <row r="65" spans="1:21" ht="52.5">
      <c r="A65" s="69">
        <v>4</v>
      </c>
      <c r="B65" s="52" t="s">
        <v>283</v>
      </c>
      <c r="C65" s="52"/>
      <c r="D65" s="52"/>
      <c r="E65" s="52" t="s">
        <v>284</v>
      </c>
      <c r="F65" s="55" t="s">
        <v>285</v>
      </c>
      <c r="G65" s="52"/>
      <c r="H65" s="52">
        <v>100</v>
      </c>
      <c r="I65" s="52"/>
      <c r="J65" s="52"/>
      <c r="K65" s="52"/>
      <c r="L65" s="52">
        <v>1</v>
      </c>
      <c r="M65" s="52">
        <v>2</v>
      </c>
      <c r="N65" s="52">
        <v>30</v>
      </c>
      <c r="O65" s="52">
        <v>119</v>
      </c>
      <c r="P65" s="52">
        <v>2023.3</v>
      </c>
      <c r="Q65" s="52">
        <v>2023.12</v>
      </c>
      <c r="R65" s="55" t="s">
        <v>286</v>
      </c>
      <c r="S65" s="52" t="s">
        <v>121</v>
      </c>
      <c r="T65" s="52" t="s">
        <v>149</v>
      </c>
      <c r="U65" s="52"/>
    </row>
    <row r="66" spans="1:21" ht="168">
      <c r="A66" s="69">
        <v>5</v>
      </c>
      <c r="B66" s="52" t="s">
        <v>287</v>
      </c>
      <c r="C66" s="52"/>
      <c r="D66" s="52"/>
      <c r="E66" s="52" t="s">
        <v>288</v>
      </c>
      <c r="F66" s="55" t="s">
        <v>289</v>
      </c>
      <c r="G66" s="52"/>
      <c r="H66" s="52">
        <v>100</v>
      </c>
      <c r="I66" s="52"/>
      <c r="J66" s="52"/>
      <c r="K66" s="52"/>
      <c r="L66" s="52">
        <v>4</v>
      </c>
      <c r="M66" s="52">
        <v>21</v>
      </c>
      <c r="N66" s="52">
        <v>102</v>
      </c>
      <c r="O66" s="52">
        <v>359</v>
      </c>
      <c r="P66" s="52">
        <v>2023.2</v>
      </c>
      <c r="Q66" s="52">
        <v>2023.8</v>
      </c>
      <c r="R66" s="55" t="s">
        <v>290</v>
      </c>
      <c r="S66" s="52" t="s">
        <v>171</v>
      </c>
      <c r="T66" s="52" t="s">
        <v>149</v>
      </c>
      <c r="U66" s="52"/>
    </row>
    <row r="67" spans="1:21" ht="115.5">
      <c r="A67" s="69">
        <v>6</v>
      </c>
      <c r="B67" s="52" t="s">
        <v>291</v>
      </c>
      <c r="C67" s="52"/>
      <c r="D67" s="52"/>
      <c r="E67" s="52" t="s">
        <v>292</v>
      </c>
      <c r="F67" s="55" t="s">
        <v>293</v>
      </c>
      <c r="G67" s="52"/>
      <c r="H67" s="52">
        <v>100</v>
      </c>
      <c r="I67" s="52"/>
      <c r="J67" s="52"/>
      <c r="K67" s="52"/>
      <c r="L67" s="52">
        <v>4</v>
      </c>
      <c r="M67" s="52">
        <v>23</v>
      </c>
      <c r="N67" s="52">
        <v>107</v>
      </c>
      <c r="O67" s="52">
        <v>364</v>
      </c>
      <c r="P67" s="52">
        <v>2023.2</v>
      </c>
      <c r="Q67" s="52">
        <v>2023.8</v>
      </c>
      <c r="R67" s="55" t="s">
        <v>294</v>
      </c>
      <c r="S67" s="52" t="s">
        <v>171</v>
      </c>
      <c r="T67" s="52" t="s">
        <v>149</v>
      </c>
      <c r="U67" s="52"/>
    </row>
    <row r="68" spans="1:21" ht="126">
      <c r="A68" s="69">
        <v>7</v>
      </c>
      <c r="B68" s="52" t="s">
        <v>295</v>
      </c>
      <c r="C68" s="52"/>
      <c r="D68" s="52"/>
      <c r="E68" s="52" t="s">
        <v>296</v>
      </c>
      <c r="F68" s="55" t="s">
        <v>297</v>
      </c>
      <c r="G68" s="52"/>
      <c r="H68" s="52">
        <v>100</v>
      </c>
      <c r="I68" s="52"/>
      <c r="J68" s="52"/>
      <c r="K68" s="52"/>
      <c r="L68" s="52">
        <v>1</v>
      </c>
      <c r="M68" s="52">
        <v>5</v>
      </c>
      <c r="N68" s="52">
        <v>42</v>
      </c>
      <c r="O68" s="52">
        <v>170</v>
      </c>
      <c r="P68" s="52">
        <v>2023.3</v>
      </c>
      <c r="Q68" s="52">
        <v>2023.6</v>
      </c>
      <c r="R68" s="55" t="s">
        <v>298</v>
      </c>
      <c r="S68" s="52" t="s">
        <v>171</v>
      </c>
      <c r="T68" s="52" t="s">
        <v>131</v>
      </c>
      <c r="U68" s="52"/>
    </row>
    <row r="69" spans="1:21" ht="94.5">
      <c r="A69" s="69">
        <v>8</v>
      </c>
      <c r="B69" s="52" t="s">
        <v>299</v>
      </c>
      <c r="C69" s="52"/>
      <c r="D69" s="52"/>
      <c r="E69" s="52" t="s">
        <v>300</v>
      </c>
      <c r="F69" s="55" t="s">
        <v>301</v>
      </c>
      <c r="G69" s="52"/>
      <c r="H69" s="52">
        <v>100</v>
      </c>
      <c r="I69" s="52"/>
      <c r="J69" s="52"/>
      <c r="K69" s="52"/>
      <c r="L69" s="52">
        <v>5</v>
      </c>
      <c r="M69" s="52">
        <v>23</v>
      </c>
      <c r="N69" s="52">
        <v>107</v>
      </c>
      <c r="O69" s="52">
        <v>364</v>
      </c>
      <c r="P69" s="52">
        <v>2023.3</v>
      </c>
      <c r="Q69" s="52">
        <v>2023.12</v>
      </c>
      <c r="R69" s="55" t="s">
        <v>302</v>
      </c>
      <c r="S69" s="52" t="s">
        <v>171</v>
      </c>
      <c r="T69" s="52" t="s">
        <v>149</v>
      </c>
      <c r="U69" s="52"/>
    </row>
    <row r="70" spans="1:21" ht="115.5">
      <c r="A70" s="69">
        <v>9</v>
      </c>
      <c r="B70" s="52" t="s">
        <v>303</v>
      </c>
      <c r="C70" s="52"/>
      <c r="D70" s="52"/>
      <c r="E70" s="52" t="s">
        <v>296</v>
      </c>
      <c r="F70" s="55" t="s">
        <v>304</v>
      </c>
      <c r="G70" s="52"/>
      <c r="H70" s="52">
        <v>100</v>
      </c>
      <c r="I70" s="52"/>
      <c r="J70" s="52"/>
      <c r="K70" s="52"/>
      <c r="L70" s="52">
        <v>5</v>
      </c>
      <c r="M70" s="52">
        <v>27</v>
      </c>
      <c r="N70" s="52">
        <v>135</v>
      </c>
      <c r="O70" s="52">
        <v>412</v>
      </c>
      <c r="P70" s="52">
        <v>2023.3</v>
      </c>
      <c r="Q70" s="52">
        <v>2023.12</v>
      </c>
      <c r="R70" s="55" t="s">
        <v>305</v>
      </c>
      <c r="S70" s="52" t="s">
        <v>171</v>
      </c>
      <c r="T70" s="52" t="s">
        <v>149</v>
      </c>
      <c r="U70" s="52"/>
    </row>
    <row r="71" spans="1:21" ht="73.5">
      <c r="A71" s="69">
        <v>10</v>
      </c>
      <c r="B71" s="52" t="s">
        <v>306</v>
      </c>
      <c r="C71" s="52"/>
      <c r="D71" s="52"/>
      <c r="E71" s="52" t="s">
        <v>307</v>
      </c>
      <c r="F71" s="55" t="s">
        <v>308</v>
      </c>
      <c r="G71" s="52"/>
      <c r="H71" s="52">
        <v>100</v>
      </c>
      <c r="I71" s="52"/>
      <c r="J71" s="52"/>
      <c r="K71" s="52"/>
      <c r="L71" s="52">
        <v>1</v>
      </c>
      <c r="M71" s="52">
        <v>3</v>
      </c>
      <c r="N71" s="52">
        <v>14</v>
      </c>
      <c r="O71" s="52">
        <v>23</v>
      </c>
      <c r="P71" s="52">
        <v>2023.4</v>
      </c>
      <c r="Q71" s="59">
        <v>2023.1</v>
      </c>
      <c r="R71" s="55" t="s">
        <v>309</v>
      </c>
      <c r="S71" s="52" t="s">
        <v>189</v>
      </c>
      <c r="T71" s="52" t="s">
        <v>107</v>
      </c>
      <c r="U71" s="52"/>
    </row>
    <row r="72" spans="1:21" ht="370.5" customHeight="1">
      <c r="A72" s="69">
        <v>11</v>
      </c>
      <c r="B72" s="52" t="s">
        <v>310</v>
      </c>
      <c r="C72" s="52"/>
      <c r="D72" s="52"/>
      <c r="E72" s="52" t="s">
        <v>189</v>
      </c>
      <c r="F72" s="55" t="s">
        <v>311</v>
      </c>
      <c r="G72" s="52"/>
      <c r="H72" s="52">
        <v>200</v>
      </c>
      <c r="I72" s="52"/>
      <c r="J72" s="52"/>
      <c r="K72" s="52"/>
      <c r="L72" s="52">
        <v>10</v>
      </c>
      <c r="M72" s="52">
        <v>25</v>
      </c>
      <c r="N72" s="52">
        <v>176</v>
      </c>
      <c r="O72" s="52">
        <v>660</v>
      </c>
      <c r="P72" s="52">
        <v>2023.4</v>
      </c>
      <c r="Q72" s="52">
        <v>2023.8</v>
      </c>
      <c r="R72" s="55" t="s">
        <v>312</v>
      </c>
      <c r="S72" s="52" t="s">
        <v>189</v>
      </c>
      <c r="T72" s="52" t="s">
        <v>107</v>
      </c>
      <c r="U72" s="52"/>
    </row>
    <row r="73" spans="1:21" ht="42">
      <c r="A73" s="69">
        <v>12</v>
      </c>
      <c r="B73" s="53" t="s">
        <v>313</v>
      </c>
      <c r="C73" s="52"/>
      <c r="D73" s="52"/>
      <c r="E73" s="53" t="s">
        <v>314</v>
      </c>
      <c r="F73" s="54" t="s">
        <v>315</v>
      </c>
      <c r="G73" s="52"/>
      <c r="H73" s="52">
        <v>100</v>
      </c>
      <c r="I73" s="52"/>
      <c r="J73" s="52"/>
      <c r="K73" s="52"/>
      <c r="L73" s="52">
        <v>1</v>
      </c>
      <c r="M73" s="52">
        <v>2</v>
      </c>
      <c r="N73" s="52">
        <v>44</v>
      </c>
      <c r="O73" s="52">
        <v>180</v>
      </c>
      <c r="P73" s="52">
        <v>2023.03</v>
      </c>
      <c r="Q73" s="52">
        <v>2023.12</v>
      </c>
      <c r="R73" s="54" t="s">
        <v>316</v>
      </c>
      <c r="S73" s="52" t="s">
        <v>130</v>
      </c>
      <c r="T73" s="52" t="s">
        <v>149</v>
      </c>
      <c r="U73" s="52"/>
    </row>
    <row r="74" spans="1:21" ht="42">
      <c r="A74" s="69">
        <v>13</v>
      </c>
      <c r="B74" s="53" t="s">
        <v>317</v>
      </c>
      <c r="C74" s="52"/>
      <c r="D74" s="52"/>
      <c r="E74" s="57" t="s">
        <v>318</v>
      </c>
      <c r="F74" s="62" t="s">
        <v>319</v>
      </c>
      <c r="G74" s="52"/>
      <c r="H74" s="52">
        <v>100</v>
      </c>
      <c r="I74" s="52"/>
      <c r="J74" s="52"/>
      <c r="K74" s="52"/>
      <c r="L74" s="52">
        <v>1</v>
      </c>
      <c r="M74" s="52">
        <v>2</v>
      </c>
      <c r="N74" s="52">
        <v>52</v>
      </c>
      <c r="O74" s="52">
        <v>158</v>
      </c>
      <c r="P74" s="52">
        <v>2023.03</v>
      </c>
      <c r="Q74" s="52">
        <v>2023.12</v>
      </c>
      <c r="R74" s="80" t="s">
        <v>320</v>
      </c>
      <c r="S74" s="57" t="s">
        <v>123</v>
      </c>
      <c r="T74" s="57" t="s">
        <v>131</v>
      </c>
      <c r="U74" s="52"/>
    </row>
    <row r="75" spans="1:21" ht="73.5">
      <c r="A75" s="69">
        <v>14</v>
      </c>
      <c r="B75" s="53" t="s">
        <v>321</v>
      </c>
      <c r="C75" s="52"/>
      <c r="D75" s="52"/>
      <c r="E75" s="61" t="s">
        <v>322</v>
      </c>
      <c r="F75" s="62" t="s">
        <v>323</v>
      </c>
      <c r="G75" s="52"/>
      <c r="H75" s="52">
        <v>100</v>
      </c>
      <c r="I75" s="52"/>
      <c r="J75" s="52"/>
      <c r="K75" s="52"/>
      <c r="L75" s="52">
        <v>1</v>
      </c>
      <c r="M75" s="52">
        <v>3</v>
      </c>
      <c r="N75" s="52">
        <v>58</v>
      </c>
      <c r="O75" s="52">
        <v>212</v>
      </c>
      <c r="P75" s="52">
        <v>2023.03</v>
      </c>
      <c r="Q75" s="52">
        <v>2023.12</v>
      </c>
      <c r="R75" s="80" t="s">
        <v>324</v>
      </c>
      <c r="S75" s="61" t="s">
        <v>123</v>
      </c>
      <c r="T75" s="53" t="s">
        <v>107</v>
      </c>
      <c r="U75" s="52"/>
    </row>
    <row r="76" spans="1:21" ht="52.5">
      <c r="A76" s="69">
        <v>16</v>
      </c>
      <c r="B76" s="53" t="s">
        <v>325</v>
      </c>
      <c r="C76" s="52"/>
      <c r="D76" s="52"/>
      <c r="E76" s="61" t="s">
        <v>326</v>
      </c>
      <c r="F76" s="62" t="s">
        <v>327</v>
      </c>
      <c r="G76" s="52"/>
      <c r="H76" s="52">
        <v>200</v>
      </c>
      <c r="I76" s="52"/>
      <c r="J76" s="52"/>
      <c r="K76" s="52"/>
      <c r="L76" s="52">
        <v>0</v>
      </c>
      <c r="M76" s="52">
        <v>200</v>
      </c>
      <c r="N76" s="72">
        <v>153</v>
      </c>
      <c r="O76" s="72">
        <v>546</v>
      </c>
      <c r="P76" s="56">
        <v>2023.07</v>
      </c>
      <c r="Q76" s="56">
        <v>2023.12</v>
      </c>
      <c r="R76" s="80" t="s">
        <v>328</v>
      </c>
      <c r="S76" s="61" t="s">
        <v>112</v>
      </c>
      <c r="T76" s="53" t="s">
        <v>149</v>
      </c>
      <c r="U76" s="52"/>
    </row>
    <row r="77" spans="1:21" ht="42">
      <c r="A77" s="69">
        <v>17</v>
      </c>
      <c r="B77" s="61" t="s">
        <v>329</v>
      </c>
      <c r="C77" s="52"/>
      <c r="D77" s="52"/>
      <c r="E77" s="61" t="s">
        <v>318</v>
      </c>
      <c r="F77" s="63" t="s">
        <v>330</v>
      </c>
      <c r="G77" s="52"/>
      <c r="H77" s="52">
        <v>100</v>
      </c>
      <c r="I77" s="52"/>
      <c r="J77" s="52"/>
      <c r="K77" s="52"/>
      <c r="L77" s="52">
        <v>1</v>
      </c>
      <c r="M77" s="52">
        <v>2</v>
      </c>
      <c r="N77" s="52">
        <v>52</v>
      </c>
      <c r="O77" s="52">
        <v>158</v>
      </c>
      <c r="P77" s="52">
        <v>2023.03</v>
      </c>
      <c r="Q77" s="52">
        <v>2023.12</v>
      </c>
      <c r="R77" s="80" t="s">
        <v>331</v>
      </c>
      <c r="S77" s="61" t="s">
        <v>123</v>
      </c>
      <c r="T77" s="53" t="s">
        <v>107</v>
      </c>
      <c r="U77" s="52"/>
    </row>
    <row r="78" spans="1:21" ht="31.5">
      <c r="A78" s="69">
        <v>18</v>
      </c>
      <c r="B78" s="61" t="s">
        <v>332</v>
      </c>
      <c r="C78" s="52"/>
      <c r="D78" s="52"/>
      <c r="E78" s="61" t="s">
        <v>123</v>
      </c>
      <c r="F78" s="58" t="s">
        <v>333</v>
      </c>
      <c r="G78" s="52"/>
      <c r="H78" s="52">
        <v>30</v>
      </c>
      <c r="I78" s="52"/>
      <c r="J78" s="52"/>
      <c r="K78" s="52"/>
      <c r="L78" s="52">
        <v>1</v>
      </c>
      <c r="M78" s="52">
        <v>1</v>
      </c>
      <c r="N78" s="52">
        <v>0</v>
      </c>
      <c r="O78" s="52">
        <v>0</v>
      </c>
      <c r="P78" s="52">
        <v>2023.03</v>
      </c>
      <c r="Q78" s="52">
        <v>2023.12</v>
      </c>
      <c r="R78" s="55" t="s">
        <v>334</v>
      </c>
      <c r="S78" s="61" t="s">
        <v>123</v>
      </c>
      <c r="T78" s="61" t="s">
        <v>107</v>
      </c>
      <c r="U78" s="52"/>
    </row>
    <row r="79" spans="1:21" ht="14.25">
      <c r="A79" s="69"/>
      <c r="B79" s="52" t="s">
        <v>192</v>
      </c>
      <c r="C79" s="52"/>
      <c r="D79" s="52"/>
      <c r="E79" s="52"/>
      <c r="F79" s="55"/>
      <c r="G79" s="52"/>
      <c r="H79" s="52"/>
      <c r="I79" s="52"/>
      <c r="J79" s="52"/>
      <c r="K79" s="52"/>
      <c r="L79" s="52"/>
      <c r="M79" s="52"/>
      <c r="N79" s="52"/>
      <c r="O79" s="52"/>
      <c r="P79" s="52"/>
      <c r="Q79" s="52"/>
      <c r="R79" s="55"/>
      <c r="S79" s="52"/>
      <c r="T79" s="52"/>
      <c r="U79" s="52"/>
    </row>
    <row r="80" spans="1:21" s="30" customFormat="1" ht="24" customHeight="1">
      <c r="A80" s="81" t="s">
        <v>335</v>
      </c>
      <c r="B80" s="50" t="s">
        <v>336</v>
      </c>
      <c r="C80" s="50"/>
      <c r="D80" s="50"/>
      <c r="E80" s="50"/>
      <c r="F80" s="51"/>
      <c r="G80" s="50"/>
      <c r="H80" s="50">
        <v>0</v>
      </c>
      <c r="I80" s="50"/>
      <c r="J80" s="50"/>
      <c r="K80" s="50"/>
      <c r="L80" s="50"/>
      <c r="M80" s="50"/>
      <c r="N80" s="50"/>
      <c r="O80" s="50"/>
      <c r="P80" s="50"/>
      <c r="Q80" s="50"/>
      <c r="R80" s="51"/>
      <c r="S80" s="50"/>
      <c r="T80" s="50"/>
      <c r="U80" s="50"/>
    </row>
    <row r="81" spans="1:21" ht="14.25">
      <c r="A81" s="69"/>
      <c r="B81" s="52" t="s">
        <v>192</v>
      </c>
      <c r="C81" s="52"/>
      <c r="D81" s="52"/>
      <c r="E81" s="52"/>
      <c r="F81" s="55"/>
      <c r="G81" s="52"/>
      <c r="H81" s="52"/>
      <c r="I81" s="52"/>
      <c r="J81" s="52"/>
      <c r="K81" s="52"/>
      <c r="L81" s="52"/>
      <c r="M81" s="52"/>
      <c r="N81" s="52"/>
      <c r="O81" s="52"/>
      <c r="P81" s="52"/>
      <c r="Q81" s="52"/>
      <c r="R81" s="55"/>
      <c r="S81" s="52"/>
      <c r="T81" s="52"/>
      <c r="U81" s="52"/>
    </row>
    <row r="82" spans="1:21" s="30" customFormat="1" ht="21.75" customHeight="1">
      <c r="A82" s="81" t="s">
        <v>337</v>
      </c>
      <c r="B82" s="50" t="s">
        <v>338</v>
      </c>
      <c r="C82" s="50"/>
      <c r="D82" s="50"/>
      <c r="E82" s="50"/>
      <c r="F82" s="51"/>
      <c r="G82" s="50"/>
      <c r="H82" s="50">
        <v>0</v>
      </c>
      <c r="I82" s="50"/>
      <c r="J82" s="50"/>
      <c r="K82" s="50"/>
      <c r="L82" s="50"/>
      <c r="M82" s="50"/>
      <c r="N82" s="50"/>
      <c r="O82" s="50"/>
      <c r="P82" s="50"/>
      <c r="Q82" s="50"/>
      <c r="R82" s="51"/>
      <c r="S82" s="50"/>
      <c r="T82" s="50"/>
      <c r="U82" s="50"/>
    </row>
    <row r="83" spans="1:21" ht="14.25">
      <c r="A83" s="69"/>
      <c r="B83" s="52" t="s">
        <v>192</v>
      </c>
      <c r="C83" s="52"/>
      <c r="D83" s="52"/>
      <c r="E83" s="52"/>
      <c r="F83" s="55"/>
      <c r="G83" s="52"/>
      <c r="H83" s="52"/>
      <c r="I83" s="52"/>
      <c r="J83" s="52"/>
      <c r="K83" s="52"/>
      <c r="L83" s="52"/>
      <c r="M83" s="52"/>
      <c r="N83" s="52"/>
      <c r="O83" s="52"/>
      <c r="P83" s="52"/>
      <c r="Q83" s="52"/>
      <c r="R83" s="55"/>
      <c r="S83" s="52"/>
      <c r="T83" s="52"/>
      <c r="U83" s="52"/>
    </row>
    <row r="84" spans="1:21" s="30" customFormat="1" ht="21" customHeight="1">
      <c r="A84" s="81" t="s">
        <v>339</v>
      </c>
      <c r="B84" s="50" t="s">
        <v>340</v>
      </c>
      <c r="C84" s="50"/>
      <c r="D84" s="50"/>
      <c r="E84" s="50"/>
      <c r="F84" s="51"/>
      <c r="G84" s="50"/>
      <c r="H84" s="50">
        <v>0</v>
      </c>
      <c r="I84" s="50">
        <v>0</v>
      </c>
      <c r="J84" s="50">
        <v>0</v>
      </c>
      <c r="K84" s="50">
        <v>0</v>
      </c>
      <c r="L84" s="50">
        <v>0</v>
      </c>
      <c r="M84" s="50">
        <v>0</v>
      </c>
      <c r="N84" s="50">
        <v>0</v>
      </c>
      <c r="O84" s="50">
        <v>0</v>
      </c>
      <c r="P84" s="50"/>
      <c r="Q84" s="50"/>
      <c r="R84" s="51"/>
      <c r="S84" s="50"/>
      <c r="T84" s="50"/>
      <c r="U84" s="50"/>
    </row>
    <row r="85" spans="1:21" ht="14.25">
      <c r="A85" s="69"/>
      <c r="B85" s="52" t="s">
        <v>192</v>
      </c>
      <c r="C85" s="52"/>
      <c r="D85" s="52"/>
      <c r="E85" s="52"/>
      <c r="F85" s="55"/>
      <c r="G85" s="52"/>
      <c r="H85" s="52"/>
      <c r="I85" s="52"/>
      <c r="J85" s="52"/>
      <c r="K85" s="52"/>
      <c r="L85" s="52"/>
      <c r="M85" s="52"/>
      <c r="N85" s="52"/>
      <c r="O85" s="52"/>
      <c r="P85" s="52"/>
      <c r="Q85" s="52"/>
      <c r="R85" s="55"/>
      <c r="S85" s="52"/>
      <c r="T85" s="52"/>
      <c r="U85" s="52"/>
    </row>
    <row r="86" spans="1:21" s="30" customFormat="1" ht="21.75" customHeight="1">
      <c r="A86" s="81" t="s">
        <v>341</v>
      </c>
      <c r="B86" s="50" t="s">
        <v>342</v>
      </c>
      <c r="C86" s="50"/>
      <c r="D86" s="50"/>
      <c r="E86" s="50"/>
      <c r="F86" s="51"/>
      <c r="G86" s="50"/>
      <c r="H86" s="50">
        <f>H87+H88+H92+H94</f>
        <v>964</v>
      </c>
      <c r="I86" s="50">
        <f aca="true" t="shared" si="7" ref="I86:O86">I87+I88+I92+I94</f>
        <v>0</v>
      </c>
      <c r="J86" s="50">
        <f t="shared" si="7"/>
        <v>0</v>
      </c>
      <c r="K86" s="50">
        <f t="shared" si="7"/>
        <v>0</v>
      </c>
      <c r="L86" s="50">
        <f t="shared" si="7"/>
        <v>131</v>
      </c>
      <c r="M86" s="50">
        <f t="shared" si="7"/>
        <v>652</v>
      </c>
      <c r="N86" s="50">
        <f t="shared" si="7"/>
        <v>1003</v>
      </c>
      <c r="O86" s="50">
        <f t="shared" si="7"/>
        <v>2013</v>
      </c>
      <c r="P86" s="50"/>
      <c r="Q86" s="50"/>
      <c r="R86" s="51"/>
      <c r="S86" s="50"/>
      <c r="T86" s="50"/>
      <c r="U86" s="50"/>
    </row>
    <row r="87" spans="1:21" ht="42">
      <c r="A87" s="69">
        <v>1</v>
      </c>
      <c r="B87" s="52" t="s">
        <v>343</v>
      </c>
      <c r="C87" s="52" t="s">
        <v>236</v>
      </c>
      <c r="D87" s="52"/>
      <c r="E87" s="52" t="s">
        <v>248</v>
      </c>
      <c r="F87" s="55" t="s">
        <v>344</v>
      </c>
      <c r="G87" s="52"/>
      <c r="H87" s="52">
        <v>70</v>
      </c>
      <c r="I87" s="52">
        <v>0</v>
      </c>
      <c r="J87" s="52">
        <v>0</v>
      </c>
      <c r="K87" s="52">
        <v>0</v>
      </c>
      <c r="L87" s="52"/>
      <c r="M87" s="52"/>
      <c r="N87" s="52">
        <v>73</v>
      </c>
      <c r="O87" s="52">
        <v>73</v>
      </c>
      <c r="P87" s="52">
        <v>2023.1</v>
      </c>
      <c r="Q87" s="52">
        <v>2023.12</v>
      </c>
      <c r="R87" s="55" t="s">
        <v>345</v>
      </c>
      <c r="S87" s="52" t="s">
        <v>346</v>
      </c>
      <c r="T87" s="52" t="s">
        <v>346</v>
      </c>
      <c r="U87" s="52"/>
    </row>
    <row r="88" spans="1:21" ht="33" customHeight="1">
      <c r="A88" s="69">
        <v>2</v>
      </c>
      <c r="B88" s="52" t="s">
        <v>347</v>
      </c>
      <c r="C88" s="52"/>
      <c r="D88" s="52"/>
      <c r="E88" s="52"/>
      <c r="F88" s="55"/>
      <c r="G88" s="52"/>
      <c r="H88" s="52">
        <f aca="true" t="shared" si="8" ref="H88:O88">SUM(H89:H91)</f>
        <v>297</v>
      </c>
      <c r="I88" s="52">
        <f t="shared" si="8"/>
        <v>0</v>
      </c>
      <c r="J88" s="52">
        <f t="shared" si="8"/>
        <v>0</v>
      </c>
      <c r="K88" s="52">
        <f t="shared" si="8"/>
        <v>0</v>
      </c>
      <c r="L88" s="52">
        <f t="shared" si="8"/>
        <v>68</v>
      </c>
      <c r="M88" s="52">
        <f t="shared" si="8"/>
        <v>273</v>
      </c>
      <c r="N88" s="52">
        <f t="shared" si="8"/>
        <v>509</v>
      </c>
      <c r="O88" s="52">
        <f t="shared" si="8"/>
        <v>1519</v>
      </c>
      <c r="P88" s="52"/>
      <c r="Q88" s="52"/>
      <c r="R88" s="55"/>
      <c r="S88" s="52"/>
      <c r="T88" s="52"/>
      <c r="U88" s="52"/>
    </row>
    <row r="89" spans="1:21" ht="31.5">
      <c r="A89" s="69"/>
      <c r="B89" s="52" t="s">
        <v>348</v>
      </c>
      <c r="C89" s="52" t="s">
        <v>236</v>
      </c>
      <c r="D89" s="52"/>
      <c r="E89" s="52" t="s">
        <v>248</v>
      </c>
      <c r="F89" s="55" t="s">
        <v>349</v>
      </c>
      <c r="G89" s="52"/>
      <c r="H89" s="52">
        <v>80</v>
      </c>
      <c r="I89" s="52"/>
      <c r="J89" s="52"/>
      <c r="K89" s="52"/>
      <c r="L89" s="52">
        <v>12</v>
      </c>
      <c r="M89" s="52">
        <v>56</v>
      </c>
      <c r="N89" s="52">
        <v>413</v>
      </c>
      <c r="O89" s="52">
        <v>1423</v>
      </c>
      <c r="P89" s="52">
        <v>2023.1</v>
      </c>
      <c r="Q89" s="52">
        <v>2023.12</v>
      </c>
      <c r="R89" s="55" t="s">
        <v>350</v>
      </c>
      <c r="S89" s="55" t="s">
        <v>351</v>
      </c>
      <c r="T89" s="55" t="s">
        <v>346</v>
      </c>
      <c r="U89" s="52"/>
    </row>
    <row r="90" spans="1:21" ht="84">
      <c r="A90" s="69"/>
      <c r="B90" s="52" t="s">
        <v>352</v>
      </c>
      <c r="C90" s="52" t="s">
        <v>236</v>
      </c>
      <c r="D90" s="52"/>
      <c r="E90" s="52" t="s">
        <v>248</v>
      </c>
      <c r="F90" s="55" t="s">
        <v>353</v>
      </c>
      <c r="G90" s="52"/>
      <c r="H90" s="52">
        <v>12</v>
      </c>
      <c r="I90" s="52"/>
      <c r="J90" s="52"/>
      <c r="K90" s="52"/>
      <c r="L90" s="52">
        <v>10</v>
      </c>
      <c r="M90" s="52">
        <v>12</v>
      </c>
      <c r="N90" s="52">
        <v>10</v>
      </c>
      <c r="O90" s="52">
        <v>10</v>
      </c>
      <c r="P90" s="56">
        <v>2023.08</v>
      </c>
      <c r="Q90" s="56">
        <v>2023.12</v>
      </c>
      <c r="R90" s="55" t="s">
        <v>354</v>
      </c>
      <c r="S90" s="55" t="s">
        <v>107</v>
      </c>
      <c r="T90" s="55" t="s">
        <v>107</v>
      </c>
      <c r="U90" s="52"/>
    </row>
    <row r="91" spans="1:21" ht="42">
      <c r="A91" s="69"/>
      <c r="B91" s="52" t="s">
        <v>355</v>
      </c>
      <c r="C91" s="52" t="s">
        <v>236</v>
      </c>
      <c r="D91" s="52"/>
      <c r="E91" s="52" t="s">
        <v>248</v>
      </c>
      <c r="F91" s="55" t="s">
        <v>356</v>
      </c>
      <c r="G91" s="52"/>
      <c r="H91" s="52">
        <v>205</v>
      </c>
      <c r="I91" s="52"/>
      <c r="J91" s="52"/>
      <c r="K91" s="52"/>
      <c r="L91" s="52">
        <v>46</v>
      </c>
      <c r="M91" s="52">
        <v>205</v>
      </c>
      <c r="N91" s="52">
        <v>86</v>
      </c>
      <c r="O91" s="52">
        <v>86</v>
      </c>
      <c r="P91" s="56">
        <v>2023.02</v>
      </c>
      <c r="Q91" s="56">
        <v>2023.12</v>
      </c>
      <c r="R91" s="55" t="s">
        <v>357</v>
      </c>
      <c r="S91" s="55" t="s">
        <v>351</v>
      </c>
      <c r="T91" s="55" t="s">
        <v>346</v>
      </c>
      <c r="U91" s="52"/>
    </row>
    <row r="92" spans="1:21" ht="24.75" customHeight="1">
      <c r="A92" s="69">
        <v>3</v>
      </c>
      <c r="B92" s="52" t="s">
        <v>358</v>
      </c>
      <c r="C92" s="52"/>
      <c r="D92" s="52"/>
      <c r="E92" s="52"/>
      <c r="F92" s="55"/>
      <c r="G92" s="52"/>
      <c r="H92" s="52">
        <f aca="true" t="shared" si="9" ref="H92:O92">SUM(H93:H93)</f>
        <v>200</v>
      </c>
      <c r="I92" s="52">
        <f t="shared" si="9"/>
        <v>0</v>
      </c>
      <c r="J92" s="52">
        <f t="shared" si="9"/>
        <v>0</v>
      </c>
      <c r="K92" s="52">
        <f t="shared" si="9"/>
        <v>0</v>
      </c>
      <c r="L92" s="52">
        <f t="shared" si="9"/>
        <v>63</v>
      </c>
      <c r="M92" s="52">
        <f t="shared" si="9"/>
        <v>379</v>
      </c>
      <c r="N92" s="52">
        <f t="shared" si="9"/>
        <v>421</v>
      </c>
      <c r="O92" s="52">
        <f t="shared" si="9"/>
        <v>421</v>
      </c>
      <c r="P92" s="52"/>
      <c r="Q92" s="52"/>
      <c r="R92" s="52"/>
      <c r="S92" s="52"/>
      <c r="T92" s="52"/>
      <c r="U92" s="52"/>
    </row>
    <row r="93" spans="1:21" ht="21">
      <c r="A93" s="69"/>
      <c r="B93" s="52" t="s">
        <v>359</v>
      </c>
      <c r="C93" s="52" t="s">
        <v>236</v>
      </c>
      <c r="D93" s="52"/>
      <c r="E93" s="52" t="s">
        <v>151</v>
      </c>
      <c r="F93" s="52" t="s">
        <v>360</v>
      </c>
      <c r="G93" s="52"/>
      <c r="H93" s="52">
        <v>200</v>
      </c>
      <c r="I93" s="52"/>
      <c r="J93" s="52"/>
      <c r="K93" s="52"/>
      <c r="L93" s="52">
        <v>63</v>
      </c>
      <c r="M93" s="52">
        <v>379</v>
      </c>
      <c r="N93" s="52">
        <v>421</v>
      </c>
      <c r="O93" s="52">
        <v>421</v>
      </c>
      <c r="P93" s="52">
        <v>2023.4</v>
      </c>
      <c r="Q93" s="55">
        <v>2023.1</v>
      </c>
      <c r="R93" s="55" t="s">
        <v>361</v>
      </c>
      <c r="S93" s="55" t="s">
        <v>107</v>
      </c>
      <c r="T93" s="55" t="s">
        <v>107</v>
      </c>
      <c r="U93" s="52"/>
    </row>
    <row r="94" spans="1:21" ht="42">
      <c r="A94" s="69">
        <v>4</v>
      </c>
      <c r="B94" s="52" t="s">
        <v>362</v>
      </c>
      <c r="C94" s="52"/>
      <c r="D94" s="52"/>
      <c r="E94" s="52"/>
      <c r="F94" s="55"/>
      <c r="G94" s="52"/>
      <c r="H94" s="52">
        <f aca="true" t="shared" si="10" ref="H94:O94">SUM(H95:H109)</f>
        <v>397</v>
      </c>
      <c r="I94" s="52">
        <f t="shared" si="10"/>
        <v>0</v>
      </c>
      <c r="J94" s="52">
        <f t="shared" si="10"/>
        <v>0</v>
      </c>
      <c r="K94" s="52">
        <f t="shared" si="10"/>
        <v>0</v>
      </c>
      <c r="L94" s="52">
        <f t="shared" si="10"/>
        <v>0</v>
      </c>
      <c r="M94" s="52">
        <f t="shared" si="10"/>
        <v>0</v>
      </c>
      <c r="N94" s="52">
        <f t="shared" si="10"/>
        <v>0</v>
      </c>
      <c r="O94" s="52">
        <f t="shared" si="10"/>
        <v>0</v>
      </c>
      <c r="P94" s="52"/>
      <c r="Q94" s="52"/>
      <c r="R94" s="55"/>
      <c r="S94" s="52"/>
      <c r="T94" s="52"/>
      <c r="U94" s="52"/>
    </row>
    <row r="95" spans="1:21" ht="21">
      <c r="A95" s="69"/>
      <c r="B95" s="82" t="s">
        <v>363</v>
      </c>
      <c r="C95" s="52" t="s">
        <v>236</v>
      </c>
      <c r="D95" s="52"/>
      <c r="E95" s="82" t="s">
        <v>189</v>
      </c>
      <c r="F95" s="52" t="s">
        <v>364</v>
      </c>
      <c r="G95" s="52"/>
      <c r="H95" s="82">
        <v>13</v>
      </c>
      <c r="I95" s="52"/>
      <c r="J95" s="52"/>
      <c r="K95" s="52"/>
      <c r="L95" s="52">
        <v>0</v>
      </c>
      <c r="M95" s="52">
        <v>0</v>
      </c>
      <c r="N95" s="52">
        <v>0</v>
      </c>
      <c r="O95" s="52">
        <v>0</v>
      </c>
      <c r="P95" s="52"/>
      <c r="Q95" s="52"/>
      <c r="R95" s="52" t="s">
        <v>365</v>
      </c>
      <c r="S95" s="82" t="s">
        <v>189</v>
      </c>
      <c r="T95" s="52" t="s">
        <v>107</v>
      </c>
      <c r="U95" s="52"/>
    </row>
    <row r="96" spans="1:21" ht="21">
      <c r="A96" s="69"/>
      <c r="B96" s="82" t="s">
        <v>366</v>
      </c>
      <c r="C96" s="52" t="s">
        <v>236</v>
      </c>
      <c r="D96" s="52"/>
      <c r="E96" s="82" t="s">
        <v>104</v>
      </c>
      <c r="F96" s="52" t="s">
        <v>364</v>
      </c>
      <c r="G96" s="52"/>
      <c r="H96" s="82">
        <v>7</v>
      </c>
      <c r="I96" s="52"/>
      <c r="J96" s="52"/>
      <c r="K96" s="52"/>
      <c r="L96" s="52">
        <v>0</v>
      </c>
      <c r="M96" s="52">
        <v>0</v>
      </c>
      <c r="N96" s="52">
        <v>0</v>
      </c>
      <c r="O96" s="52">
        <v>0</v>
      </c>
      <c r="P96" s="52"/>
      <c r="Q96" s="52"/>
      <c r="R96" s="52" t="s">
        <v>365</v>
      </c>
      <c r="S96" s="82" t="s">
        <v>104</v>
      </c>
      <c r="T96" s="52" t="s">
        <v>107</v>
      </c>
      <c r="U96" s="52"/>
    </row>
    <row r="97" spans="1:21" ht="21">
      <c r="A97" s="69"/>
      <c r="B97" s="82" t="s">
        <v>367</v>
      </c>
      <c r="C97" s="52" t="s">
        <v>236</v>
      </c>
      <c r="D97" s="52"/>
      <c r="E97" s="82" t="s">
        <v>171</v>
      </c>
      <c r="F97" s="52" t="s">
        <v>364</v>
      </c>
      <c r="G97" s="52"/>
      <c r="H97" s="82">
        <v>7</v>
      </c>
      <c r="I97" s="52"/>
      <c r="J97" s="52"/>
      <c r="K97" s="52"/>
      <c r="L97" s="52">
        <v>0</v>
      </c>
      <c r="M97" s="52">
        <v>0</v>
      </c>
      <c r="N97" s="52">
        <v>0</v>
      </c>
      <c r="O97" s="52">
        <v>0</v>
      </c>
      <c r="P97" s="52"/>
      <c r="Q97" s="52"/>
      <c r="R97" s="52" t="s">
        <v>365</v>
      </c>
      <c r="S97" s="82" t="s">
        <v>171</v>
      </c>
      <c r="T97" s="52" t="s">
        <v>107</v>
      </c>
      <c r="U97" s="52"/>
    </row>
    <row r="98" spans="1:21" ht="21">
      <c r="A98" s="69"/>
      <c r="B98" s="82" t="s">
        <v>368</v>
      </c>
      <c r="C98" s="52" t="s">
        <v>236</v>
      </c>
      <c r="D98" s="52"/>
      <c r="E98" s="82" t="s">
        <v>112</v>
      </c>
      <c r="F98" s="52" t="s">
        <v>364</v>
      </c>
      <c r="G98" s="52"/>
      <c r="H98" s="82">
        <v>7</v>
      </c>
      <c r="I98" s="52"/>
      <c r="J98" s="52"/>
      <c r="K98" s="52"/>
      <c r="L98" s="52">
        <v>0</v>
      </c>
      <c r="M98" s="52">
        <v>0</v>
      </c>
      <c r="N98" s="52">
        <v>0</v>
      </c>
      <c r="O98" s="52">
        <v>0</v>
      </c>
      <c r="P98" s="52"/>
      <c r="Q98" s="52"/>
      <c r="R98" s="52" t="s">
        <v>365</v>
      </c>
      <c r="S98" s="82" t="s">
        <v>112</v>
      </c>
      <c r="T98" s="52" t="s">
        <v>107</v>
      </c>
      <c r="U98" s="52"/>
    </row>
    <row r="99" spans="1:21" ht="21">
      <c r="A99" s="69"/>
      <c r="B99" s="82" t="s">
        <v>369</v>
      </c>
      <c r="C99" s="52" t="s">
        <v>236</v>
      </c>
      <c r="D99" s="52"/>
      <c r="E99" s="82" t="s">
        <v>123</v>
      </c>
      <c r="F99" s="52" t="s">
        <v>364</v>
      </c>
      <c r="G99" s="52"/>
      <c r="H99" s="82">
        <v>7</v>
      </c>
      <c r="I99" s="52"/>
      <c r="J99" s="52"/>
      <c r="K99" s="52"/>
      <c r="L99" s="52">
        <v>0</v>
      </c>
      <c r="M99" s="52">
        <v>0</v>
      </c>
      <c r="N99" s="52">
        <v>0</v>
      </c>
      <c r="O99" s="52">
        <v>0</v>
      </c>
      <c r="P99" s="52"/>
      <c r="Q99" s="52"/>
      <c r="R99" s="52" t="s">
        <v>365</v>
      </c>
      <c r="S99" s="82" t="s">
        <v>123</v>
      </c>
      <c r="T99" s="52" t="s">
        <v>107</v>
      </c>
      <c r="U99" s="52"/>
    </row>
    <row r="100" spans="1:21" ht="21">
      <c r="A100" s="69"/>
      <c r="B100" s="82" t="s">
        <v>370</v>
      </c>
      <c r="C100" s="52" t="s">
        <v>236</v>
      </c>
      <c r="D100" s="52"/>
      <c r="E100" s="82" t="s">
        <v>121</v>
      </c>
      <c r="F100" s="52" t="s">
        <v>364</v>
      </c>
      <c r="G100" s="52"/>
      <c r="H100" s="82">
        <v>7</v>
      </c>
      <c r="I100" s="52"/>
      <c r="J100" s="52"/>
      <c r="K100" s="52"/>
      <c r="L100" s="52">
        <v>0</v>
      </c>
      <c r="M100" s="52">
        <v>0</v>
      </c>
      <c r="N100" s="52">
        <v>0</v>
      </c>
      <c r="O100" s="52">
        <v>0</v>
      </c>
      <c r="P100" s="52"/>
      <c r="Q100" s="52"/>
      <c r="R100" s="52" t="s">
        <v>365</v>
      </c>
      <c r="S100" s="82" t="s">
        <v>121</v>
      </c>
      <c r="T100" s="52" t="s">
        <v>107</v>
      </c>
      <c r="U100" s="52"/>
    </row>
    <row r="101" spans="1:21" ht="21">
      <c r="A101" s="69"/>
      <c r="B101" s="82" t="s">
        <v>371</v>
      </c>
      <c r="C101" s="52" t="s">
        <v>236</v>
      </c>
      <c r="D101" s="52"/>
      <c r="E101" s="82" t="s">
        <v>130</v>
      </c>
      <c r="F101" s="52" t="s">
        <v>364</v>
      </c>
      <c r="G101" s="52"/>
      <c r="H101" s="82">
        <v>7</v>
      </c>
      <c r="I101" s="52"/>
      <c r="J101" s="52"/>
      <c r="K101" s="52"/>
      <c r="L101" s="52">
        <v>0</v>
      </c>
      <c r="M101" s="52">
        <v>0</v>
      </c>
      <c r="N101" s="52">
        <v>0</v>
      </c>
      <c r="O101" s="52">
        <v>0</v>
      </c>
      <c r="P101" s="52"/>
      <c r="Q101" s="52"/>
      <c r="R101" s="52" t="s">
        <v>365</v>
      </c>
      <c r="S101" s="82" t="s">
        <v>130</v>
      </c>
      <c r="T101" s="52" t="s">
        <v>107</v>
      </c>
      <c r="U101" s="52"/>
    </row>
    <row r="102" spans="1:21" ht="21">
      <c r="A102" s="69"/>
      <c r="B102" s="82" t="s">
        <v>372</v>
      </c>
      <c r="C102" s="52" t="s">
        <v>236</v>
      </c>
      <c r="D102" s="52"/>
      <c r="E102" s="82" t="s">
        <v>248</v>
      </c>
      <c r="F102" s="52" t="s">
        <v>364</v>
      </c>
      <c r="G102" s="52"/>
      <c r="H102" s="82">
        <v>12</v>
      </c>
      <c r="I102" s="52"/>
      <c r="J102" s="52"/>
      <c r="K102" s="52"/>
      <c r="L102" s="52">
        <v>0</v>
      </c>
      <c r="M102" s="52">
        <v>0</v>
      </c>
      <c r="N102" s="52">
        <v>0</v>
      </c>
      <c r="O102" s="52">
        <v>0</v>
      </c>
      <c r="P102" s="52"/>
      <c r="Q102" s="52"/>
      <c r="R102" s="52" t="s">
        <v>365</v>
      </c>
      <c r="S102" s="82" t="s">
        <v>373</v>
      </c>
      <c r="T102" s="52" t="s">
        <v>107</v>
      </c>
      <c r="U102" s="52"/>
    </row>
    <row r="103" spans="1:21" ht="31.5">
      <c r="A103" s="69"/>
      <c r="B103" s="82" t="s">
        <v>374</v>
      </c>
      <c r="C103" s="52" t="s">
        <v>236</v>
      </c>
      <c r="D103" s="52"/>
      <c r="E103" s="82" t="s">
        <v>104</v>
      </c>
      <c r="F103" s="52" t="s">
        <v>375</v>
      </c>
      <c r="G103" s="52"/>
      <c r="H103" s="82">
        <v>30</v>
      </c>
      <c r="I103" s="52"/>
      <c r="J103" s="52"/>
      <c r="K103" s="52"/>
      <c r="L103" s="52">
        <v>0</v>
      </c>
      <c r="M103" s="52">
        <v>0</v>
      </c>
      <c r="N103" s="52">
        <v>0</v>
      </c>
      <c r="O103" s="52">
        <v>0</v>
      </c>
      <c r="P103" s="52">
        <v>2022.6</v>
      </c>
      <c r="Q103" s="52" t="s">
        <v>376</v>
      </c>
      <c r="R103" s="52" t="s">
        <v>377</v>
      </c>
      <c r="S103" s="82" t="s">
        <v>104</v>
      </c>
      <c r="T103" s="52" t="s">
        <v>378</v>
      </c>
      <c r="U103" s="52"/>
    </row>
    <row r="104" spans="1:21" ht="31.5">
      <c r="A104" s="69"/>
      <c r="B104" s="82" t="s">
        <v>379</v>
      </c>
      <c r="C104" s="52" t="s">
        <v>236</v>
      </c>
      <c r="D104" s="52"/>
      <c r="E104" s="82" t="s">
        <v>171</v>
      </c>
      <c r="F104" s="52" t="s">
        <v>380</v>
      </c>
      <c r="G104" s="52"/>
      <c r="H104" s="82">
        <v>80</v>
      </c>
      <c r="I104" s="52"/>
      <c r="J104" s="52"/>
      <c r="K104" s="52"/>
      <c r="L104" s="52">
        <v>0</v>
      </c>
      <c r="M104" s="52">
        <v>0</v>
      </c>
      <c r="N104" s="52">
        <v>0</v>
      </c>
      <c r="O104" s="52">
        <v>0</v>
      </c>
      <c r="P104" s="52">
        <v>2022.6</v>
      </c>
      <c r="Q104" s="52" t="s">
        <v>376</v>
      </c>
      <c r="R104" s="52" t="s">
        <v>377</v>
      </c>
      <c r="S104" s="82" t="s">
        <v>171</v>
      </c>
      <c r="T104" s="52" t="s">
        <v>378</v>
      </c>
      <c r="U104" s="52"/>
    </row>
    <row r="105" spans="1:21" ht="31.5">
      <c r="A105" s="69"/>
      <c r="B105" s="82" t="s">
        <v>381</v>
      </c>
      <c r="C105" s="52" t="s">
        <v>236</v>
      </c>
      <c r="D105" s="52"/>
      <c r="E105" s="82" t="s">
        <v>112</v>
      </c>
      <c r="F105" s="52" t="s">
        <v>382</v>
      </c>
      <c r="G105" s="52"/>
      <c r="H105" s="82">
        <v>20</v>
      </c>
      <c r="I105" s="52"/>
      <c r="J105" s="52"/>
      <c r="K105" s="52"/>
      <c r="L105" s="52">
        <v>0</v>
      </c>
      <c r="M105" s="52">
        <v>0</v>
      </c>
      <c r="N105" s="52">
        <v>0</v>
      </c>
      <c r="O105" s="52">
        <v>0</v>
      </c>
      <c r="P105" s="52">
        <v>2022.6</v>
      </c>
      <c r="Q105" s="52" t="s">
        <v>376</v>
      </c>
      <c r="R105" s="52" t="s">
        <v>377</v>
      </c>
      <c r="S105" s="82" t="s">
        <v>112</v>
      </c>
      <c r="T105" s="52" t="s">
        <v>378</v>
      </c>
      <c r="U105" s="52"/>
    </row>
    <row r="106" spans="1:21" ht="31.5">
      <c r="A106" s="69"/>
      <c r="B106" s="82" t="s">
        <v>383</v>
      </c>
      <c r="C106" s="52" t="s">
        <v>236</v>
      </c>
      <c r="D106" s="52"/>
      <c r="E106" s="82" t="s">
        <v>130</v>
      </c>
      <c r="F106" s="52" t="s">
        <v>384</v>
      </c>
      <c r="G106" s="52"/>
      <c r="H106" s="82">
        <v>70</v>
      </c>
      <c r="I106" s="52"/>
      <c r="J106" s="52"/>
      <c r="K106" s="52"/>
      <c r="L106" s="52">
        <v>0</v>
      </c>
      <c r="M106" s="52">
        <v>0</v>
      </c>
      <c r="N106" s="52">
        <v>0</v>
      </c>
      <c r="O106" s="52">
        <v>0</v>
      </c>
      <c r="P106" s="52">
        <v>2022.6</v>
      </c>
      <c r="Q106" s="52" t="s">
        <v>376</v>
      </c>
      <c r="R106" s="52" t="s">
        <v>377</v>
      </c>
      <c r="S106" s="82" t="s">
        <v>130</v>
      </c>
      <c r="T106" s="52" t="s">
        <v>378</v>
      </c>
      <c r="U106" s="52"/>
    </row>
    <row r="107" spans="1:21" ht="31.5">
      <c r="A107" s="69"/>
      <c r="B107" s="82" t="s">
        <v>385</v>
      </c>
      <c r="C107" s="52" t="s">
        <v>236</v>
      </c>
      <c r="D107" s="52"/>
      <c r="E107" s="82" t="s">
        <v>121</v>
      </c>
      <c r="F107" s="52" t="s">
        <v>382</v>
      </c>
      <c r="G107" s="52"/>
      <c r="H107" s="82">
        <v>20</v>
      </c>
      <c r="I107" s="52"/>
      <c r="J107" s="52"/>
      <c r="K107" s="52"/>
      <c r="L107" s="52">
        <v>0</v>
      </c>
      <c r="M107" s="52">
        <v>0</v>
      </c>
      <c r="N107" s="52">
        <v>0</v>
      </c>
      <c r="O107" s="52">
        <v>0</v>
      </c>
      <c r="P107" s="52">
        <v>2022.6</v>
      </c>
      <c r="Q107" s="52" t="s">
        <v>376</v>
      </c>
      <c r="R107" s="52" t="s">
        <v>377</v>
      </c>
      <c r="S107" s="82" t="s">
        <v>121</v>
      </c>
      <c r="T107" s="52" t="s">
        <v>378</v>
      </c>
      <c r="U107" s="52"/>
    </row>
    <row r="108" spans="1:21" ht="31.5">
      <c r="A108" s="69"/>
      <c r="B108" s="82" t="s">
        <v>386</v>
      </c>
      <c r="C108" s="52" t="s">
        <v>236</v>
      </c>
      <c r="D108" s="52"/>
      <c r="E108" s="82" t="s">
        <v>189</v>
      </c>
      <c r="F108" s="52" t="s">
        <v>387</v>
      </c>
      <c r="G108" s="52"/>
      <c r="H108" s="82">
        <v>50</v>
      </c>
      <c r="I108" s="52"/>
      <c r="J108" s="52"/>
      <c r="K108" s="52"/>
      <c r="L108" s="52">
        <v>0</v>
      </c>
      <c r="M108" s="52">
        <v>0</v>
      </c>
      <c r="N108" s="52">
        <v>0</v>
      </c>
      <c r="O108" s="52">
        <v>0</v>
      </c>
      <c r="P108" s="52">
        <v>2022.6</v>
      </c>
      <c r="Q108" s="52" t="s">
        <v>376</v>
      </c>
      <c r="R108" s="52" t="s">
        <v>377</v>
      </c>
      <c r="S108" s="82" t="s">
        <v>189</v>
      </c>
      <c r="T108" s="52" t="s">
        <v>378</v>
      </c>
      <c r="U108" s="52"/>
    </row>
    <row r="109" spans="1:21" ht="31.5">
      <c r="A109" s="69"/>
      <c r="B109" s="82" t="s">
        <v>388</v>
      </c>
      <c r="C109" s="52" t="s">
        <v>236</v>
      </c>
      <c r="D109" s="52"/>
      <c r="E109" s="82" t="s">
        <v>123</v>
      </c>
      <c r="F109" s="52" t="s">
        <v>389</v>
      </c>
      <c r="G109" s="52"/>
      <c r="H109" s="82">
        <v>60</v>
      </c>
      <c r="I109" s="52"/>
      <c r="J109" s="52"/>
      <c r="K109" s="52"/>
      <c r="L109" s="52">
        <v>0</v>
      </c>
      <c r="M109" s="52">
        <v>0</v>
      </c>
      <c r="N109" s="52">
        <v>0</v>
      </c>
      <c r="O109" s="52">
        <v>0</v>
      </c>
      <c r="P109" s="52">
        <v>2022.6</v>
      </c>
      <c r="Q109" s="52" t="s">
        <v>376</v>
      </c>
      <c r="R109" s="52" t="s">
        <v>377</v>
      </c>
      <c r="S109" s="82" t="s">
        <v>123</v>
      </c>
      <c r="T109" s="52" t="s">
        <v>378</v>
      </c>
      <c r="U109" s="52"/>
    </row>
    <row r="110" spans="1:21" ht="14.25">
      <c r="A110" s="69"/>
      <c r="B110" s="52"/>
      <c r="C110" s="52"/>
      <c r="D110" s="52"/>
      <c r="E110" s="52"/>
      <c r="F110" s="55"/>
      <c r="G110" s="52"/>
      <c r="H110" s="52"/>
      <c r="I110" s="52"/>
      <c r="J110" s="52"/>
      <c r="K110" s="52"/>
      <c r="L110" s="52"/>
      <c r="M110" s="52"/>
      <c r="N110" s="52"/>
      <c r="O110" s="52"/>
      <c r="P110" s="52"/>
      <c r="Q110" s="59"/>
      <c r="R110" s="55"/>
      <c r="S110" s="52"/>
      <c r="T110" s="52"/>
      <c r="U110" s="52"/>
    </row>
    <row r="111" ht="14.25">
      <c r="A111" s="30" t="s">
        <v>390</v>
      </c>
    </row>
    <row r="112" ht="14.25">
      <c r="A112" s="30" t="s">
        <v>391</v>
      </c>
    </row>
  </sheetData>
  <sheetProtection/>
  <mergeCells count="27">
    <mergeCell ref="A1:B1"/>
    <mergeCell ref="A2:U2"/>
    <mergeCell ref="A3:B3"/>
    <mergeCell ref="L3:M3"/>
    <mergeCell ref="S3:U3"/>
    <mergeCell ref="H4:K4"/>
    <mergeCell ref="L4:O4"/>
    <mergeCell ref="P4:Q4"/>
    <mergeCell ref="L5:M5"/>
    <mergeCell ref="N5:O5"/>
    <mergeCell ref="A4:A6"/>
    <mergeCell ref="B4:B6"/>
    <mergeCell ref="C4:C6"/>
    <mergeCell ref="D4:D6"/>
    <mergeCell ref="E4:E6"/>
    <mergeCell ref="F4:F6"/>
    <mergeCell ref="G4:G6"/>
    <mergeCell ref="H5:H6"/>
    <mergeCell ref="I5:I6"/>
    <mergeCell ref="J5:J6"/>
    <mergeCell ref="K5:K6"/>
    <mergeCell ref="P5:P6"/>
    <mergeCell ref="Q5:Q6"/>
    <mergeCell ref="R4:R6"/>
    <mergeCell ref="S4:S6"/>
    <mergeCell ref="T4:T6"/>
    <mergeCell ref="U4:U6"/>
  </mergeCells>
  <dataValidations count="3">
    <dataValidation type="custom" allowBlank="1" showInputMessage="1" showErrorMessage="1" sqref="C8 D8 C23 D23 C30 D30 C33 D33 D37 C47 C56 C58 C61 C80 C81 C82 C84 D85 C86 D86 D87 D88 D89 D90 D91 D92 D93 D94 D95 D103 D110 C34:C35 C36:C37 D96:D102 D104:D109">
      <formula1>"是、否"</formula1>
    </dataValidation>
    <dataValidation type="list" allowBlank="1" showInputMessage="1" showErrorMessage="1" sqref="C14 C17 C18 C19 C20 C21 C22 C24 C27 C28 C29 C31 C32 C38 C39 C43 C46 C54 C55 C57 C60 C66 C69 C70 C75 C76 C77 C78 C79 C83 C85 C87 C88 C89 C90 C91 C92 C93 C94 C110 C9:C10 C11:C13 C15:C16 C25:C26 C40:C42 C44:C45 C48:C51 C52:C53 C62:C65 C67:C68 C71:C72 C73:C74 C95:C102 C103:C109">
      <formula1>"是,否"</formula1>
    </dataValidation>
    <dataValidation type="list" allowBlank="1" showInputMessage="1" showErrorMessage="1" sqref="D14 D17 D18 D19 D20 D21 D22 D24 D27 D28 D29 D31 D32 D38 D39 D42 D43 D53 D66 D69 D70 D76 D9:D10 D11:D13 D15:D16 D25:D26 D34:D36 D40:D41 D44:D45 D46:D52 D54:D65 D67:D68 D71:D75 D77:D84">
      <formula1>"产业发展,基础设施建设"</formula1>
    </dataValidation>
  </dataValidations>
  <printOptions/>
  <pageMargins left="0.7513888888888889" right="0.7513888888888889" top="1" bottom="1" header="0.5" footer="0.5"/>
  <pageSetup fitToHeight="0" fitToWidth="1" horizontalDpi="600" verticalDpi="600" orientation="landscape" paperSize="9" scale="52"/>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D35"/>
  <sheetViews>
    <sheetView zoomScale="120" zoomScaleNormal="120" zoomScaleSheetLayoutView="100" workbookViewId="0" topLeftCell="A1">
      <selection activeCell="G12" sqref="G12"/>
    </sheetView>
  </sheetViews>
  <sheetFormatPr defaultColWidth="9.00390625" defaultRowHeight="14.25"/>
  <cols>
    <col min="1" max="1" width="6.50390625" style="5" customWidth="1"/>
    <col min="2" max="2" width="26.375" style="1" customWidth="1"/>
    <col min="3" max="3" width="24.50390625" style="1" customWidth="1"/>
    <col min="4" max="4" width="21.375" style="1" customWidth="1"/>
  </cols>
  <sheetData>
    <row r="1" spans="1:2" s="1" customFormat="1" ht="20.25">
      <c r="A1" s="6" t="s">
        <v>392</v>
      </c>
      <c r="B1" s="6"/>
    </row>
    <row r="2" spans="1:4" s="2" customFormat="1" ht="30.75" customHeight="1">
      <c r="A2" s="7" t="s">
        <v>393</v>
      </c>
      <c r="B2" s="8"/>
      <c r="C2" s="8"/>
      <c r="D2" s="8"/>
    </row>
    <row r="3" spans="1:3" s="3" customFormat="1" ht="27" customHeight="1">
      <c r="A3" s="9"/>
      <c r="B3" s="10"/>
      <c r="C3" s="11"/>
    </row>
    <row r="4" spans="1:4" s="3" customFormat="1" ht="51" customHeight="1">
      <c r="A4" s="12" t="s">
        <v>27</v>
      </c>
      <c r="B4" s="12" t="s">
        <v>394</v>
      </c>
      <c r="C4" s="13" t="s">
        <v>395</v>
      </c>
      <c r="D4" s="14" t="s">
        <v>87</v>
      </c>
    </row>
    <row r="5" spans="1:4" s="3" customFormat="1" ht="18" customHeight="1">
      <c r="A5" s="15"/>
      <c r="B5" s="15" t="s">
        <v>37</v>
      </c>
      <c r="C5" s="15">
        <f>C6+C9+C12+C15+C18+C21+C22+C23+C24+C25+C26+C27+C28</f>
        <v>9018.009999999998</v>
      </c>
      <c r="D5" s="16"/>
    </row>
    <row r="6" spans="1:4" s="3" customFormat="1" ht="21.75" customHeight="1">
      <c r="A6" s="17" t="s">
        <v>38</v>
      </c>
      <c r="B6" s="18" t="s">
        <v>100</v>
      </c>
      <c r="C6" s="19">
        <v>2873.64</v>
      </c>
      <c r="D6" s="16"/>
    </row>
    <row r="7" spans="1:4" s="3" customFormat="1" ht="21.75" customHeight="1">
      <c r="A7" s="20">
        <v>1</v>
      </c>
      <c r="B7" s="21" t="s">
        <v>103</v>
      </c>
      <c r="C7" s="22">
        <v>2873.64</v>
      </c>
      <c r="D7" s="16"/>
    </row>
    <row r="8" spans="1:4" s="3" customFormat="1" ht="21.75" customHeight="1">
      <c r="A8" s="20">
        <v>2</v>
      </c>
      <c r="B8" s="21" t="s">
        <v>396</v>
      </c>
      <c r="C8" s="23"/>
      <c r="D8" s="16"/>
    </row>
    <row r="9" spans="1:4" s="3" customFormat="1" ht="21.75" customHeight="1">
      <c r="A9" s="17" t="s">
        <v>58</v>
      </c>
      <c r="B9" s="18" t="s">
        <v>169</v>
      </c>
      <c r="C9" s="23">
        <v>1188.97</v>
      </c>
      <c r="D9" s="16"/>
    </row>
    <row r="10" spans="1:4" s="3" customFormat="1" ht="21.75" customHeight="1">
      <c r="A10" s="20">
        <v>1</v>
      </c>
      <c r="B10" s="21" t="s">
        <v>103</v>
      </c>
      <c r="C10" s="23">
        <v>1188.97</v>
      </c>
      <c r="D10" s="16"/>
    </row>
    <row r="11" spans="1:4" s="3" customFormat="1" ht="21.75" customHeight="1">
      <c r="A11" s="20">
        <v>2</v>
      </c>
      <c r="B11" s="21" t="s">
        <v>396</v>
      </c>
      <c r="C11" s="23"/>
      <c r="D11" s="16"/>
    </row>
    <row r="12" spans="1:4" s="3" customFormat="1" ht="21.75" customHeight="1">
      <c r="A12" s="17" t="s">
        <v>63</v>
      </c>
      <c r="B12" s="18" t="s">
        <v>193</v>
      </c>
      <c r="C12" s="23">
        <v>104</v>
      </c>
      <c r="D12" s="16"/>
    </row>
    <row r="13" spans="1:4" s="3" customFormat="1" ht="21.75" customHeight="1">
      <c r="A13" s="20">
        <v>1</v>
      </c>
      <c r="B13" s="21" t="s">
        <v>103</v>
      </c>
      <c r="C13" s="23">
        <v>104</v>
      </c>
      <c r="D13" s="16"/>
    </row>
    <row r="14" spans="1:4" s="3" customFormat="1" ht="21.75" customHeight="1">
      <c r="A14" s="20">
        <v>2</v>
      </c>
      <c r="B14" s="21" t="s">
        <v>396</v>
      </c>
      <c r="C14" s="23"/>
      <c r="D14" s="16"/>
    </row>
    <row r="15" spans="1:4" s="3" customFormat="1" ht="21.75" customHeight="1">
      <c r="A15" s="17" t="s">
        <v>66</v>
      </c>
      <c r="B15" s="18" t="s">
        <v>199</v>
      </c>
      <c r="C15" s="23"/>
      <c r="D15" s="16"/>
    </row>
    <row r="16" spans="1:4" s="3" customFormat="1" ht="21.75" customHeight="1">
      <c r="A16" s="20">
        <v>1</v>
      </c>
      <c r="B16" s="21" t="s">
        <v>103</v>
      </c>
      <c r="C16" s="23"/>
      <c r="D16" s="16"/>
    </row>
    <row r="17" spans="1:4" s="3" customFormat="1" ht="21.75" customHeight="1">
      <c r="A17" s="20">
        <v>2</v>
      </c>
      <c r="B17" s="21" t="s">
        <v>396</v>
      </c>
      <c r="C17" s="23"/>
      <c r="D17" s="16"/>
    </row>
    <row r="18" spans="1:4" s="3" customFormat="1" ht="21.75" customHeight="1">
      <c r="A18" s="17" t="s">
        <v>200</v>
      </c>
      <c r="B18" s="18" t="s">
        <v>201</v>
      </c>
      <c r="C18" s="23">
        <v>1456</v>
      </c>
      <c r="D18" s="16"/>
    </row>
    <row r="19" spans="1:4" s="3" customFormat="1" ht="21.75" customHeight="1">
      <c r="A19" s="20">
        <v>1</v>
      </c>
      <c r="B19" s="21" t="s">
        <v>103</v>
      </c>
      <c r="C19" s="22">
        <v>1456</v>
      </c>
      <c r="D19" s="16"/>
    </row>
    <row r="20" spans="1:4" s="3" customFormat="1" ht="21.75" customHeight="1">
      <c r="A20" s="20">
        <v>2</v>
      </c>
      <c r="B20" s="21" t="s">
        <v>396</v>
      </c>
      <c r="C20" s="23"/>
      <c r="D20" s="16"/>
    </row>
    <row r="21" spans="1:4" s="3" customFormat="1" ht="21.75" customHeight="1">
      <c r="A21" s="17" t="s">
        <v>233</v>
      </c>
      <c r="B21" s="18" t="s">
        <v>234</v>
      </c>
      <c r="C21" s="23">
        <v>601.4</v>
      </c>
      <c r="D21" s="16"/>
    </row>
    <row r="22" spans="1:4" s="3" customFormat="1" ht="21.75" customHeight="1">
      <c r="A22" s="17" t="s">
        <v>265</v>
      </c>
      <c r="B22" s="18" t="s">
        <v>266</v>
      </c>
      <c r="C22" s="23"/>
      <c r="D22" s="16"/>
    </row>
    <row r="23" spans="1:4" s="3" customFormat="1" ht="21.75" customHeight="1">
      <c r="A23" s="17" t="s">
        <v>267</v>
      </c>
      <c r="B23" s="18" t="s">
        <v>268</v>
      </c>
      <c r="C23" s="23"/>
      <c r="D23" s="16"/>
    </row>
    <row r="24" spans="1:4" s="3" customFormat="1" ht="21.75" customHeight="1">
      <c r="A24" s="17" t="s">
        <v>269</v>
      </c>
      <c r="B24" s="18" t="s">
        <v>270</v>
      </c>
      <c r="C24" s="23">
        <v>1830</v>
      </c>
      <c r="D24" s="16"/>
    </row>
    <row r="25" spans="1:4" s="3" customFormat="1" ht="21.75" customHeight="1">
      <c r="A25" s="17" t="s">
        <v>335</v>
      </c>
      <c r="B25" s="18" t="s">
        <v>336</v>
      </c>
      <c r="C25" s="23"/>
      <c r="D25" s="16"/>
    </row>
    <row r="26" spans="1:4" s="3" customFormat="1" ht="21.75" customHeight="1">
      <c r="A26" s="17" t="s">
        <v>337</v>
      </c>
      <c r="B26" s="18" t="s">
        <v>338</v>
      </c>
      <c r="C26" s="23"/>
      <c r="D26" s="16"/>
    </row>
    <row r="27" spans="1:4" s="3" customFormat="1" ht="21.75" customHeight="1">
      <c r="A27" s="17" t="s">
        <v>339</v>
      </c>
      <c r="B27" s="18" t="s">
        <v>340</v>
      </c>
      <c r="C27" s="23"/>
      <c r="D27" s="16"/>
    </row>
    <row r="28" spans="1:4" s="3" customFormat="1" ht="21.75" customHeight="1">
      <c r="A28" s="17" t="s">
        <v>341</v>
      </c>
      <c r="B28" s="18" t="s">
        <v>342</v>
      </c>
      <c r="C28" s="23">
        <f>SUM(C29:C32)</f>
        <v>964</v>
      </c>
      <c r="D28" s="16"/>
    </row>
    <row r="29" spans="1:4" s="3" customFormat="1" ht="21.75" customHeight="1">
      <c r="A29" s="18">
        <v>1</v>
      </c>
      <c r="B29" s="21" t="s">
        <v>397</v>
      </c>
      <c r="C29" s="23">
        <v>70</v>
      </c>
      <c r="D29" s="16"/>
    </row>
    <row r="30" spans="1:4" s="3" customFormat="1" ht="21.75" customHeight="1">
      <c r="A30" s="18">
        <v>2</v>
      </c>
      <c r="B30" s="21" t="s">
        <v>398</v>
      </c>
      <c r="C30" s="23">
        <v>297</v>
      </c>
      <c r="D30" s="16"/>
    </row>
    <row r="31" spans="1:4" s="3" customFormat="1" ht="33" customHeight="1">
      <c r="A31" s="18">
        <v>3</v>
      </c>
      <c r="B31" s="21" t="s">
        <v>399</v>
      </c>
      <c r="C31" s="23">
        <v>200</v>
      </c>
      <c r="D31" s="16"/>
    </row>
    <row r="32" spans="1:4" s="3" customFormat="1" ht="42" customHeight="1">
      <c r="A32" s="18">
        <v>4</v>
      </c>
      <c r="B32" s="21" t="s">
        <v>362</v>
      </c>
      <c r="C32" s="23">
        <v>397</v>
      </c>
      <c r="D32" s="16"/>
    </row>
    <row r="33" spans="1:4" s="3" customFormat="1" ht="18" customHeight="1">
      <c r="A33" s="15"/>
      <c r="B33" s="18"/>
      <c r="C33" s="23"/>
      <c r="D33" s="16"/>
    </row>
    <row r="34" spans="1:4" s="4" customFormat="1" ht="37.5" customHeight="1">
      <c r="A34" s="24" t="s">
        <v>400</v>
      </c>
      <c r="B34" s="24"/>
      <c r="C34" s="24"/>
      <c r="D34" s="24"/>
    </row>
    <row r="35" spans="1:4" s="4" customFormat="1" ht="84.75" customHeight="1">
      <c r="A35" s="25" t="s">
        <v>401</v>
      </c>
      <c r="B35" s="25"/>
      <c r="C35" s="25"/>
      <c r="D35" s="25"/>
    </row>
  </sheetData>
  <sheetProtection/>
  <mergeCells count="5">
    <mergeCell ref="A1:B1"/>
    <mergeCell ref="A2:D2"/>
    <mergeCell ref="A3:B3"/>
    <mergeCell ref="A34:D34"/>
    <mergeCell ref="A35:D3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丁顺德</cp:lastModifiedBy>
  <cp:lastPrinted>2018-03-20T06:46:57Z</cp:lastPrinted>
  <dcterms:created xsi:type="dcterms:W3CDTF">2016-09-03T03:25:32Z</dcterms:created>
  <dcterms:modified xsi:type="dcterms:W3CDTF">2023-09-18T06:54:26Z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EB409BBB64274A09B82A3D6AA20FDD5C</vt:lpwstr>
  </property>
</Properties>
</file>